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0490" windowHeight="7365"/>
  </bookViews>
  <sheets>
    <sheet name="Summary GSTR 1" sheetId="9" r:id="rId1"/>
    <sheet name="Summary GSTR 3B" sheetId="5" state="hidden" r:id="rId2"/>
    <sheet name="Table 4-Domestic Invoices " sheetId="1" r:id="rId3"/>
    <sheet name="Table 4-Scrap Sale" sheetId="6" r:id="rId4"/>
    <sheet name="Table 7-Notice Pay Recovery" sheetId="3" r:id="rId5"/>
    <sheet name="Summary-Notice Pay Recovery" sheetId="14" r:id="rId6"/>
    <sheet name="Table 6A-Export Invoices" sheetId="2" r:id="rId7"/>
    <sheet name="Table 4-IUT Transfer" sheetId="8" r:id="rId8"/>
    <sheet name="Table 13-Delivery Challan" sheetId="11" r:id="rId9"/>
    <sheet name="EWB Data" sheetId="12" r:id="rId10"/>
    <sheet name="Credit&amp;Debit Notes" sheetId="13" r:id="rId11"/>
    <sheet name="Table 13-Documents issued" sheetId="15" r:id="rId12"/>
  </sheets>
  <definedNames>
    <definedName name="_xlnm._FilterDatabase" localSheetId="4" hidden="1">'Table 7-Notice Pay Recovery'!$A$1:$O$4</definedName>
  </definedNames>
  <calcPr calcId="145621"/>
</workbook>
</file>

<file path=xl/calcChain.xml><?xml version="1.0" encoding="utf-8"?>
<calcChain xmlns="http://schemas.openxmlformats.org/spreadsheetml/2006/main">
  <c r="BE9" i="9" l="1"/>
  <c r="BA9" i="9"/>
  <c r="G28" i="2"/>
  <c r="G10" i="2"/>
  <c r="I41" i="2" l="1"/>
  <c r="I38" i="2"/>
  <c r="J32" i="2"/>
  <c r="J31" i="2"/>
  <c r="J30" i="2"/>
  <c r="J29" i="2"/>
  <c r="J28" i="2"/>
  <c r="J34" i="2" s="1"/>
  <c r="J27" i="2"/>
  <c r="J26" i="2"/>
  <c r="J25" i="2"/>
  <c r="J24" i="2"/>
  <c r="J23" i="2"/>
  <c r="J22" i="2"/>
  <c r="J21" i="2"/>
  <c r="J14" i="2"/>
  <c r="J13" i="2"/>
  <c r="J12" i="2"/>
  <c r="J11" i="2"/>
  <c r="J10" i="2"/>
  <c r="J16" i="2" s="1"/>
  <c r="J9" i="2"/>
  <c r="J8" i="2"/>
  <c r="J7" i="2"/>
  <c r="J6" i="2"/>
  <c r="J5" i="2"/>
  <c r="J4" i="2"/>
  <c r="J3" i="2"/>
  <c r="J36" i="2" l="1"/>
  <c r="G34" i="2"/>
  <c r="G16" i="2"/>
  <c r="G36" i="2" l="1"/>
  <c r="H28" i="2"/>
  <c r="H10" i="2"/>
  <c r="BE5" i="9" l="1"/>
  <c r="BB5" i="9"/>
  <c r="BA5" i="9"/>
  <c r="BE4" i="9"/>
  <c r="BB4" i="9"/>
  <c r="BA4" i="9"/>
  <c r="J160" i="3" l="1"/>
  <c r="J171" i="3" s="1"/>
  <c r="BA13" i="9" s="1"/>
  <c r="AV6" i="15"/>
  <c r="AU6" i="15"/>
  <c r="AV5" i="15"/>
  <c r="AY13" i="9"/>
  <c r="K171" i="3"/>
  <c r="K167" i="3"/>
  <c r="J167" i="3"/>
  <c r="N169" i="3"/>
  <c r="K169" i="3"/>
  <c r="J169" i="3"/>
  <c r="N165" i="3"/>
  <c r="N164" i="3"/>
  <c r="N163" i="3"/>
  <c r="N162" i="3"/>
  <c r="N161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6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1" i="3"/>
  <c r="N130" i="3"/>
  <c r="AU5" i="15"/>
  <c r="AV8" i="15"/>
  <c r="AU8" i="15"/>
  <c r="AV7" i="15"/>
  <c r="AU7" i="15"/>
  <c r="AZ8" i="15"/>
  <c r="AZ7" i="15"/>
  <c r="BB13" i="9"/>
  <c r="N160" i="3" l="1"/>
  <c r="N167" i="3" l="1"/>
  <c r="N171" i="3"/>
  <c r="BE13" i="9" s="1"/>
  <c r="H27" i="2"/>
  <c r="H9" i="2"/>
  <c r="AP8" i="15" l="1"/>
  <c r="AP7" i="15"/>
  <c r="AO8" i="15"/>
  <c r="AO7" i="15"/>
  <c r="AP5" i="15"/>
  <c r="AO5" i="15"/>
  <c r="AT8" i="15"/>
  <c r="AT7" i="15"/>
  <c r="J124" i="3"/>
  <c r="P124" i="3" s="1"/>
  <c r="J126" i="3"/>
  <c r="AT4" i="9" s="1"/>
  <c r="P123" i="3"/>
  <c r="R123" i="3" s="1"/>
  <c r="P122" i="3"/>
  <c r="R122" i="3" s="1"/>
  <c r="P121" i="3"/>
  <c r="R121" i="3" s="1"/>
  <c r="P120" i="3"/>
  <c r="R120" i="3" s="1"/>
  <c r="P119" i="3"/>
  <c r="R119" i="3" s="1"/>
  <c r="P118" i="3"/>
  <c r="R118" i="3" s="1"/>
  <c r="P117" i="3"/>
  <c r="R117" i="3" s="1"/>
  <c r="P116" i="3"/>
  <c r="R116" i="3" s="1"/>
  <c r="P115" i="3"/>
  <c r="R115" i="3" s="1"/>
  <c r="P114" i="3"/>
  <c r="R114" i="3" s="1"/>
  <c r="P113" i="3"/>
  <c r="R113" i="3" s="1"/>
  <c r="P112" i="3"/>
  <c r="R112" i="3" s="1"/>
  <c r="P111" i="3"/>
  <c r="R111" i="3" s="1"/>
  <c r="P110" i="3"/>
  <c r="R110" i="3" s="1"/>
  <c r="P109" i="3"/>
  <c r="R109" i="3" s="1"/>
  <c r="P108" i="3"/>
  <c r="R108" i="3" s="1"/>
  <c r="K126" i="3"/>
  <c r="AU4" i="9" s="1"/>
  <c r="N12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P126" i="3" l="1"/>
  <c r="N126" i="3"/>
  <c r="AX4" i="9" s="1"/>
  <c r="AX13" i="9" s="1"/>
  <c r="R124" i="3"/>
  <c r="R126" i="3" s="1"/>
  <c r="AR13" i="9"/>
  <c r="AX5" i="9"/>
  <c r="AT5" i="9"/>
  <c r="AT13" i="9" s="1"/>
  <c r="AU13" i="9"/>
  <c r="H26" i="2" l="1"/>
  <c r="H8" i="2"/>
  <c r="AQ5" i="9" l="1"/>
  <c r="AN5" i="9"/>
  <c r="AM5" i="9"/>
  <c r="AQ4" i="9"/>
  <c r="AN4" i="9"/>
  <c r="AM4" i="9"/>
  <c r="AK13" i="9"/>
  <c r="AJ6" i="15"/>
  <c r="AI6" i="15"/>
  <c r="AJ5" i="15"/>
  <c r="AI5" i="15"/>
  <c r="P103" i="3"/>
  <c r="P102" i="3"/>
  <c r="P101" i="3"/>
  <c r="P100" i="3"/>
  <c r="P99" i="3"/>
  <c r="P98" i="3"/>
  <c r="P97" i="3"/>
  <c r="P96" i="3"/>
  <c r="P95" i="3"/>
  <c r="P94" i="3"/>
  <c r="Q94" i="3" s="1"/>
  <c r="P93" i="3"/>
  <c r="P92" i="3"/>
  <c r="P91" i="3"/>
  <c r="P90" i="3"/>
  <c r="P89" i="3"/>
  <c r="P88" i="3"/>
  <c r="P87" i="3"/>
  <c r="P86" i="3"/>
  <c r="P85" i="3"/>
  <c r="P84" i="3"/>
  <c r="P83" i="3"/>
  <c r="P82" i="3"/>
  <c r="P81" i="3"/>
  <c r="P80" i="3"/>
  <c r="K105" i="3"/>
  <c r="J105" i="3"/>
  <c r="N102" i="3"/>
  <c r="N101" i="3"/>
  <c r="N100" i="3"/>
  <c r="N99" i="3"/>
  <c r="N98" i="3"/>
  <c r="N97" i="3"/>
  <c r="N96" i="3"/>
  <c r="N95" i="3"/>
  <c r="N94" i="3"/>
  <c r="N93" i="3"/>
  <c r="N92" i="3"/>
  <c r="N91" i="3"/>
  <c r="N90" i="3"/>
  <c r="N89" i="3"/>
  <c r="N88" i="3"/>
  <c r="N87" i="3"/>
  <c r="N103" i="3"/>
  <c r="N86" i="3"/>
  <c r="N85" i="3"/>
  <c r="N84" i="3"/>
  <c r="N83" i="3"/>
  <c r="N82" i="3"/>
  <c r="N81" i="3"/>
  <c r="N80" i="3"/>
  <c r="N105" i="3" s="1"/>
  <c r="S82" i="3" l="1"/>
  <c r="S87" i="3"/>
  <c r="S91" i="3"/>
  <c r="S103" i="3"/>
  <c r="S84" i="3"/>
  <c r="S100" i="3"/>
  <c r="S93" i="3"/>
  <c r="Q90" i="3"/>
  <c r="S90" i="3" s="1"/>
  <c r="S94" i="3"/>
  <c r="Q83" i="3"/>
  <c r="S83" i="3" s="1"/>
  <c r="Q87" i="3"/>
  <c r="Q91" i="3"/>
  <c r="Q95" i="3"/>
  <c r="S95" i="3" s="1"/>
  <c r="Q99" i="3"/>
  <c r="S99" i="3" s="1"/>
  <c r="Q103" i="3"/>
  <c r="Q86" i="3"/>
  <c r="S86" i="3" s="1"/>
  <c r="Q98" i="3"/>
  <c r="S98" i="3" s="1"/>
  <c r="Q102" i="3"/>
  <c r="S102" i="3" s="1"/>
  <c r="Q80" i="3"/>
  <c r="S80" i="3" s="1"/>
  <c r="Q84" i="3"/>
  <c r="Q88" i="3"/>
  <c r="S88" i="3" s="1"/>
  <c r="Q92" i="3"/>
  <c r="S92" i="3" s="1"/>
  <c r="Q96" i="3"/>
  <c r="S96" i="3" s="1"/>
  <c r="Q100" i="3"/>
  <c r="Q81" i="3"/>
  <c r="S81" i="3" s="1"/>
  <c r="Q85" i="3"/>
  <c r="S85" i="3" s="1"/>
  <c r="Q89" i="3"/>
  <c r="S89" i="3" s="1"/>
  <c r="Q93" i="3"/>
  <c r="Q97" i="3"/>
  <c r="S97" i="3" s="1"/>
  <c r="Q101" i="3"/>
  <c r="S101" i="3" s="1"/>
  <c r="Q82" i="3"/>
  <c r="AN13" i="9"/>
  <c r="AN8" i="15"/>
  <c r="AN7" i="15"/>
  <c r="AQ13" i="9"/>
  <c r="AM13" i="9" l="1"/>
  <c r="H25" i="2"/>
  <c r="H7" i="2"/>
  <c r="J69" i="3" l="1"/>
  <c r="N74" i="3"/>
  <c r="AF5" i="9" l="1"/>
  <c r="AD6" i="15"/>
  <c r="AC6" i="15"/>
  <c r="AD5" i="15"/>
  <c r="AC5" i="15"/>
  <c r="F8" i="14"/>
  <c r="J73" i="3"/>
  <c r="AH8" i="15"/>
  <c r="AH7" i="15"/>
  <c r="H24" i="2"/>
  <c r="H6" i="2"/>
  <c r="N69" i="3"/>
  <c r="N68" i="3"/>
  <c r="N67" i="3"/>
  <c r="N66" i="3"/>
  <c r="N65" i="3"/>
  <c r="N64" i="3"/>
  <c r="N63" i="3"/>
  <c r="N62" i="3"/>
  <c r="N61" i="3"/>
  <c r="N60" i="3"/>
  <c r="N59" i="3"/>
  <c r="N58" i="3"/>
  <c r="N57" i="3"/>
  <c r="N56" i="3"/>
  <c r="K72" i="3"/>
  <c r="N72" i="3" s="1"/>
  <c r="K71" i="3"/>
  <c r="N71" i="3" s="1"/>
  <c r="K70" i="3"/>
  <c r="N70" i="3" s="1"/>
  <c r="X13" i="15"/>
  <c r="W13" i="15"/>
  <c r="X6" i="15"/>
  <c r="W6" i="15"/>
  <c r="X5" i="15"/>
  <c r="W5" i="15"/>
  <c r="F7" i="14"/>
  <c r="J50" i="3"/>
  <c r="K50" i="3"/>
  <c r="K52" i="3" s="1"/>
  <c r="N48" i="3"/>
  <c r="N47" i="3"/>
  <c r="N46" i="3"/>
  <c r="N45" i="3"/>
  <c r="N44" i="3"/>
  <c r="N43" i="3"/>
  <c r="N42" i="3"/>
  <c r="N41" i="3"/>
  <c r="N40" i="3"/>
  <c r="N39" i="3"/>
  <c r="N38" i="3"/>
  <c r="N49" i="3"/>
  <c r="N37" i="3"/>
  <c r="N36" i="3"/>
  <c r="AB8" i="15"/>
  <c r="AB7" i="15"/>
  <c r="W13" i="9"/>
  <c r="AC13" i="9"/>
  <c r="Y13" i="9"/>
  <c r="R8" i="15"/>
  <c r="Q8" i="15"/>
  <c r="V9" i="9"/>
  <c r="V13" i="9" s="1"/>
  <c r="R9" i="9"/>
  <c r="R13" i="9" s="1"/>
  <c r="H23" i="2"/>
  <c r="H5" i="2"/>
  <c r="V8" i="15"/>
  <c r="V7" i="15"/>
  <c r="K30" i="3"/>
  <c r="K32" i="3" s="1"/>
  <c r="J30" i="3"/>
  <c r="N28" i="3"/>
  <c r="N27" i="3"/>
  <c r="N30" i="3" s="1"/>
  <c r="N26" i="3"/>
  <c r="L8" i="15"/>
  <c r="K8" i="15"/>
  <c r="L7" i="15"/>
  <c r="K7" i="15"/>
  <c r="O9" i="9"/>
  <c r="O13" i="9" s="1"/>
  <c r="K9" i="9"/>
  <c r="H22" i="2"/>
  <c r="H4" i="2"/>
  <c r="K6" i="3"/>
  <c r="K8" i="3" s="1"/>
  <c r="K13" i="9"/>
  <c r="P8" i="15"/>
  <c r="P7" i="15"/>
  <c r="F5" i="14"/>
  <c r="K20" i="3"/>
  <c r="J20" i="3"/>
  <c r="N18" i="3"/>
  <c r="N17" i="3"/>
  <c r="N16" i="3"/>
  <c r="H9" i="9"/>
  <c r="H13" i="9" s="1"/>
  <c r="D9" i="9"/>
  <c r="D13" i="9" s="1"/>
  <c r="J8" i="15"/>
  <c r="J7" i="15"/>
  <c r="F8" i="15"/>
  <c r="F7" i="15"/>
  <c r="H21" i="2"/>
  <c r="H3" i="2"/>
  <c r="F4" i="14"/>
  <c r="F3" i="14"/>
  <c r="K12" i="3"/>
  <c r="N12" i="3" s="1"/>
  <c r="N2" i="3"/>
  <c r="J6" i="3"/>
  <c r="J8" i="3"/>
  <c r="E34" i="2"/>
  <c r="O42" i="5"/>
  <c r="P42" i="5"/>
  <c r="R42" i="5"/>
  <c r="S42" i="5"/>
  <c r="U42" i="5"/>
  <c r="V42" i="5"/>
  <c r="T40" i="5"/>
  <c r="X42" i="5"/>
  <c r="Y42" i="5"/>
  <c r="V40" i="5"/>
  <c r="U40" i="5"/>
  <c r="S40" i="5"/>
  <c r="Y40" i="5"/>
  <c r="R40" i="5"/>
  <c r="R33" i="5"/>
  <c r="V27" i="5"/>
  <c r="V33" i="5" s="1"/>
  <c r="U27" i="5"/>
  <c r="U33" i="5" s="1"/>
  <c r="S27" i="5"/>
  <c r="S33" i="5" s="1"/>
  <c r="R27" i="5"/>
  <c r="P27" i="5"/>
  <c r="O27" i="5"/>
  <c r="Y41" i="5"/>
  <c r="X41" i="5"/>
  <c r="W41" i="5"/>
  <c r="X40" i="5"/>
  <c r="Y39" i="5"/>
  <c r="X39" i="5"/>
  <c r="W39" i="5"/>
  <c r="Y38" i="5"/>
  <c r="X38" i="5"/>
  <c r="W38" i="5"/>
  <c r="Y37" i="5"/>
  <c r="X37" i="5"/>
  <c r="W37" i="5"/>
  <c r="Y36" i="5"/>
  <c r="X36" i="5"/>
  <c r="W36" i="5"/>
  <c r="Y35" i="5"/>
  <c r="X35" i="5"/>
  <c r="W35" i="5"/>
  <c r="Y34" i="5"/>
  <c r="X34" i="5"/>
  <c r="W34" i="5"/>
  <c r="Y32" i="5"/>
  <c r="X32" i="5"/>
  <c r="W32" i="5"/>
  <c r="Y31" i="5"/>
  <c r="X31" i="5"/>
  <c r="W31" i="5"/>
  <c r="Y30" i="5"/>
  <c r="X30" i="5"/>
  <c r="W30" i="5"/>
  <c r="Y29" i="5"/>
  <c r="X29" i="5"/>
  <c r="W29" i="5"/>
  <c r="Y28" i="5"/>
  <c r="X28" i="5"/>
  <c r="W28" i="5"/>
  <c r="Y25" i="5"/>
  <c r="X25" i="5"/>
  <c r="W25" i="5"/>
  <c r="Y24" i="5"/>
  <c r="X24" i="5"/>
  <c r="W24" i="5"/>
  <c r="Y23" i="5"/>
  <c r="X23" i="5"/>
  <c r="W23" i="5"/>
  <c r="Y22" i="5"/>
  <c r="X22" i="5"/>
  <c r="W22" i="5"/>
  <c r="Y21" i="5"/>
  <c r="X21" i="5"/>
  <c r="W21" i="5"/>
  <c r="Y20" i="5"/>
  <c r="X20" i="5"/>
  <c r="W20" i="5"/>
  <c r="Y19" i="5"/>
  <c r="X19" i="5"/>
  <c r="W19" i="5"/>
  <c r="Y18" i="5"/>
  <c r="X18" i="5"/>
  <c r="W18" i="5"/>
  <c r="Y17" i="5"/>
  <c r="X17" i="5"/>
  <c r="W17" i="5"/>
  <c r="Y14" i="5"/>
  <c r="X14" i="5"/>
  <c r="W14" i="5"/>
  <c r="Y11" i="5"/>
  <c r="X11" i="5"/>
  <c r="Y10" i="5"/>
  <c r="X10" i="5"/>
  <c r="W10" i="5"/>
  <c r="Y9" i="5"/>
  <c r="X9" i="5"/>
  <c r="W9" i="5"/>
  <c r="Y8" i="5"/>
  <c r="X8" i="5"/>
  <c r="W8" i="5"/>
  <c r="Y7" i="5"/>
  <c r="X7" i="5"/>
  <c r="W7" i="5"/>
  <c r="Y6" i="5"/>
  <c r="X6" i="5"/>
  <c r="W6" i="5"/>
  <c r="Y5" i="5"/>
  <c r="X5" i="5"/>
  <c r="W5" i="5"/>
  <c r="Y4" i="5"/>
  <c r="X4" i="5"/>
  <c r="U11" i="5"/>
  <c r="V11" i="5"/>
  <c r="Q40" i="5"/>
  <c r="S26" i="5"/>
  <c r="R26" i="5"/>
  <c r="Q26" i="5"/>
  <c r="P33" i="5"/>
  <c r="P26" i="5"/>
  <c r="O26" i="5"/>
  <c r="S11" i="5"/>
  <c r="R11" i="5"/>
  <c r="Y3" i="5"/>
  <c r="X3" i="5"/>
  <c r="Q4" i="5"/>
  <c r="Q27" i="5"/>
  <c r="Q33" i="5" s="1"/>
  <c r="W3" i="5"/>
  <c r="P40" i="5"/>
  <c r="O40" i="5"/>
  <c r="N40" i="5"/>
  <c r="M40" i="5"/>
  <c r="L40" i="5"/>
  <c r="K40" i="5"/>
  <c r="O33" i="5"/>
  <c r="K26" i="5"/>
  <c r="M27" i="5"/>
  <c r="L27" i="5"/>
  <c r="N26" i="5"/>
  <c r="M26" i="5"/>
  <c r="M33" i="5" s="1"/>
  <c r="L26" i="5"/>
  <c r="X26" i="5" s="1"/>
  <c r="P11" i="5"/>
  <c r="O11" i="5"/>
  <c r="M11" i="5"/>
  <c r="M42" i="5"/>
  <c r="L11" i="5"/>
  <c r="L42" i="5"/>
  <c r="E8" i="15"/>
  <c r="E7" i="15"/>
  <c r="I18" i="15"/>
  <c r="H18" i="15"/>
  <c r="G18" i="15"/>
  <c r="J11" i="5"/>
  <c r="I11" i="5"/>
  <c r="I42" i="5"/>
  <c r="H11" i="5"/>
  <c r="J40" i="5"/>
  <c r="J42" i="5"/>
  <c r="I40" i="5"/>
  <c r="H40" i="5"/>
  <c r="H42" i="5"/>
  <c r="J27" i="5"/>
  <c r="I27" i="5"/>
  <c r="H27" i="5"/>
  <c r="J26" i="5"/>
  <c r="J33" i="5"/>
  <c r="I26" i="5"/>
  <c r="I33" i="5"/>
  <c r="H26" i="5"/>
  <c r="H33" i="5"/>
  <c r="G40" i="5"/>
  <c r="F40" i="5"/>
  <c r="E40" i="5"/>
  <c r="G27" i="5"/>
  <c r="Y27" i="5" s="1"/>
  <c r="G33" i="5"/>
  <c r="Y33" i="5" s="1"/>
  <c r="F27" i="5"/>
  <c r="X27" i="5" s="1"/>
  <c r="G26" i="5"/>
  <c r="Y26" i="5" s="1"/>
  <c r="F26" i="5"/>
  <c r="F33" i="5"/>
  <c r="E26" i="5"/>
  <c r="W26" i="5" s="1"/>
  <c r="G11" i="5"/>
  <c r="G42" i="5"/>
  <c r="F11" i="5"/>
  <c r="F42" i="5"/>
  <c r="E4" i="5"/>
  <c r="W4" i="5" s="1"/>
  <c r="B40" i="5"/>
  <c r="N3" i="3"/>
  <c r="E16" i="2"/>
  <c r="D11" i="5"/>
  <c r="D42" i="5"/>
  <c r="C11" i="5"/>
  <c r="C42" i="5"/>
  <c r="D40" i="5"/>
  <c r="C40" i="5"/>
  <c r="D21" i="5"/>
  <c r="D23" i="5"/>
  <c r="C21" i="5"/>
  <c r="C23" i="5"/>
  <c r="D27" i="5"/>
  <c r="B26" i="5"/>
  <c r="B33" i="5"/>
  <c r="B11" i="5"/>
  <c r="B42" i="5"/>
  <c r="C26" i="5"/>
  <c r="C27" i="5"/>
  <c r="B22" i="5"/>
  <c r="D26" i="5"/>
  <c r="D33" i="5"/>
  <c r="B23" i="5"/>
  <c r="F16" i="2"/>
  <c r="B27" i="5"/>
  <c r="C33" i="5"/>
  <c r="W40" i="5"/>
  <c r="N4" i="5"/>
  <c r="N11" i="5" s="1"/>
  <c r="N42" i="5" s="1"/>
  <c r="K4" i="5"/>
  <c r="K27" i="5" s="1"/>
  <c r="K33" i="5" s="1"/>
  <c r="T4" i="5"/>
  <c r="T11" i="5" s="1"/>
  <c r="T42" i="5" s="1"/>
  <c r="I34" i="2"/>
  <c r="I16" i="2"/>
  <c r="F34" i="2"/>
  <c r="Q11" i="5"/>
  <c r="Q42" i="5" s="1"/>
  <c r="C6" i="14"/>
  <c r="F6" i="14" s="1"/>
  <c r="K11" i="5"/>
  <c r="K42" i="5" s="1"/>
  <c r="J14" i="3"/>
  <c r="L33" i="5" l="1"/>
  <c r="X33" i="5" s="1"/>
  <c r="E36" i="2"/>
  <c r="I36" i="2"/>
  <c r="E27" i="5"/>
  <c r="N6" i="3"/>
  <c r="N20" i="3"/>
  <c r="K21" i="3"/>
  <c r="K22" i="3" s="1"/>
  <c r="E11" i="5"/>
  <c r="T27" i="5"/>
  <c r="T33" i="5" s="1"/>
  <c r="K14" i="3"/>
  <c r="N50" i="3"/>
  <c r="F36" i="2"/>
  <c r="N73" i="3"/>
  <c r="AJ5" i="9"/>
  <c r="AJ13" i="9" s="1"/>
  <c r="B8" i="14"/>
  <c r="B9" i="14" s="1"/>
  <c r="J75" i="3"/>
  <c r="AF4" i="9" s="1"/>
  <c r="AF13" i="9" s="1"/>
  <c r="N27" i="5"/>
  <c r="N33" i="5" s="1"/>
  <c r="AG5" i="9"/>
  <c r="K73" i="3"/>
  <c r="E33" i="5" l="1"/>
  <c r="W33" i="5" s="1"/>
  <c r="W27" i="5"/>
  <c r="W11" i="5"/>
  <c r="W42" i="5" s="1"/>
  <c r="E42" i="5"/>
  <c r="C8" i="14"/>
  <c r="C9" i="14" s="1"/>
  <c r="K75" i="3"/>
  <c r="AG4" i="9" s="1"/>
  <c r="N75" i="3" l="1"/>
</calcChain>
</file>

<file path=xl/sharedStrings.xml><?xml version="1.0" encoding="utf-8"?>
<sst xmlns="http://schemas.openxmlformats.org/spreadsheetml/2006/main" count="5874" uniqueCount="1341">
  <si>
    <t>Invoice Number</t>
  </si>
  <si>
    <t>Period</t>
  </si>
  <si>
    <t>Invoice Date</t>
  </si>
  <si>
    <t>Nature of Service</t>
  </si>
  <si>
    <t>Name of the Party</t>
  </si>
  <si>
    <t>Value of Taxable Service (Income)</t>
  </si>
  <si>
    <t xml:space="preserve">Invoice Amount </t>
  </si>
  <si>
    <t>Sl.no.</t>
  </si>
  <si>
    <t>Invoice no</t>
  </si>
  <si>
    <t>$ Amount</t>
  </si>
  <si>
    <t>INR</t>
  </si>
  <si>
    <t>SEZ-1</t>
  </si>
  <si>
    <t>SEZ-2</t>
  </si>
  <si>
    <t xml:space="preserve">SGST </t>
  </si>
  <si>
    <t xml:space="preserve">CGST </t>
  </si>
  <si>
    <t xml:space="preserve">IGST </t>
  </si>
  <si>
    <t>GSTIN</t>
  </si>
  <si>
    <t>HSN</t>
  </si>
  <si>
    <t>Amt INR</t>
  </si>
  <si>
    <t>Amt USD</t>
  </si>
  <si>
    <t>Entity</t>
  </si>
  <si>
    <t>Module</t>
  </si>
  <si>
    <t xml:space="preserve">Base Invoice  Voucher </t>
  </si>
  <si>
    <t>Employee  Number</t>
  </si>
  <si>
    <t>Employee  Name</t>
  </si>
  <si>
    <t>Invoice No</t>
  </si>
  <si>
    <t xml:space="preserve">Notice Pay Recovery </t>
  </si>
  <si>
    <t>SGST</t>
  </si>
  <si>
    <t>CGST</t>
  </si>
  <si>
    <t>IGST</t>
  </si>
  <si>
    <t>AP</t>
  </si>
  <si>
    <t>Domestic Invoices</t>
  </si>
  <si>
    <t>FFS</t>
  </si>
  <si>
    <t>RCM</t>
  </si>
  <si>
    <t>RCM Imports Service</t>
  </si>
  <si>
    <t>Particulars</t>
  </si>
  <si>
    <t>Total</t>
  </si>
  <si>
    <t>Scrap Sales</t>
  </si>
  <si>
    <t>Payment Details -Cash</t>
  </si>
  <si>
    <t>Description</t>
  </si>
  <si>
    <t>Invoice Ref</t>
  </si>
  <si>
    <t>S.No.</t>
  </si>
  <si>
    <t xml:space="preserve">Inter Unit Transfer </t>
  </si>
  <si>
    <t>Notice Pay Recovery</t>
  </si>
  <si>
    <t>Total Amt Rs.</t>
  </si>
  <si>
    <t>Total Amount in Rs.</t>
  </si>
  <si>
    <t>Total Liability</t>
  </si>
  <si>
    <t>Payment Details -Credits</t>
  </si>
  <si>
    <t>Total Input Credit</t>
  </si>
  <si>
    <t>Excess paid</t>
  </si>
  <si>
    <t>Ledger-Balance</t>
  </si>
  <si>
    <t>Output Liability</t>
  </si>
  <si>
    <t>RCM Liability</t>
  </si>
  <si>
    <t>Diif b/w Liability &amp; Ledger</t>
  </si>
  <si>
    <t>Grand Total</t>
  </si>
  <si>
    <t>Payment through Customs Portal</t>
  </si>
  <si>
    <t>Taxable Value</t>
  </si>
  <si>
    <t>Total Value</t>
  </si>
  <si>
    <t>No.of Invoices</t>
  </si>
  <si>
    <t>HSN Code</t>
  </si>
  <si>
    <t>Export Invoices</t>
  </si>
  <si>
    <t>HYD-I</t>
  </si>
  <si>
    <t>Supply Type</t>
  </si>
  <si>
    <t>Other party GSTIN</t>
  </si>
  <si>
    <t>EWB No &amp; Date</t>
  </si>
  <si>
    <t>Doc.No &amp; Date</t>
  </si>
  <si>
    <t>Other Party GSTIN</t>
  </si>
  <si>
    <t>Transporter Details</t>
  </si>
  <si>
    <t>From GSTIN Info</t>
  </si>
  <si>
    <t>TO GSTIN Info</t>
  </si>
  <si>
    <t>No of Items</t>
  </si>
  <si>
    <t>Main HSN Code</t>
  </si>
  <si>
    <t>Main HSN Desc</t>
  </si>
  <si>
    <t>Total Invoice Value</t>
  </si>
  <si>
    <t>Valid Till Date</t>
  </si>
  <si>
    <t>Status</t>
  </si>
  <si>
    <t>RCM-Domestic</t>
  </si>
  <si>
    <t>Reversals</t>
  </si>
  <si>
    <t>FFS Actuals Total</t>
  </si>
  <si>
    <t>Creidt/Debit Ref.</t>
  </si>
  <si>
    <t>Reported in GSTR1</t>
  </si>
  <si>
    <t>Reported in GSTR3B</t>
  </si>
  <si>
    <t>APR-2019-20</t>
  </si>
  <si>
    <t>Quantity</t>
  </si>
  <si>
    <t>Sl.No</t>
  </si>
  <si>
    <t>Document Name</t>
  </si>
  <si>
    <t>Serial Number</t>
  </si>
  <si>
    <t>Total number of documents</t>
  </si>
  <si>
    <t>Remarks</t>
  </si>
  <si>
    <t>From</t>
  </si>
  <si>
    <t>To</t>
  </si>
  <si>
    <t>Issued</t>
  </si>
  <si>
    <t>Cancelled</t>
  </si>
  <si>
    <t>Net issued</t>
  </si>
  <si>
    <t>Debit Note</t>
  </si>
  <si>
    <t>Credit Note</t>
  </si>
  <si>
    <t>Delivery Challan</t>
  </si>
  <si>
    <t>Receipt voucher</t>
  </si>
  <si>
    <t>Notice pay recovery</t>
  </si>
  <si>
    <t>Export Invoice</t>
  </si>
  <si>
    <t>Sale value</t>
  </si>
  <si>
    <t xml:space="preserve">HSN </t>
  </si>
  <si>
    <t>Domestic Invoice</t>
  </si>
  <si>
    <t>Scrap Sale</t>
  </si>
  <si>
    <t>Inter Unit Tranfer</t>
  </si>
  <si>
    <t>RCM Import of Serives</t>
  </si>
  <si>
    <t>RCM Domestic Services</t>
  </si>
  <si>
    <t>Renting of Imovable property of services</t>
  </si>
  <si>
    <t>ITES call centre Services</t>
  </si>
  <si>
    <t>Scrap sales</t>
  </si>
  <si>
    <t>Inter unit transfer</t>
  </si>
  <si>
    <t>Licence fee</t>
  </si>
  <si>
    <t>Legal services</t>
  </si>
  <si>
    <t>Nil</t>
  </si>
  <si>
    <t>EWB No.</t>
  </si>
  <si>
    <t>EWB Date</t>
  </si>
  <si>
    <t>Permanent transfer/Temporary transfer</t>
  </si>
  <si>
    <t>Returned/Not returned</t>
  </si>
  <si>
    <t>Purpose</t>
  </si>
  <si>
    <t xml:space="preserve">Rate </t>
  </si>
  <si>
    <t>Supply type</t>
  </si>
  <si>
    <t>Diff.</t>
  </si>
  <si>
    <t>Ledger</t>
  </si>
  <si>
    <t>Ex.Rate</t>
  </si>
  <si>
    <t>Work From Home</t>
  </si>
  <si>
    <t>13080141</t>
  </si>
  <si>
    <t>MANOHAR R BABU.</t>
  </si>
  <si>
    <t>20-21/HYD1EXP/01</t>
  </si>
  <si>
    <t>20-21/HYD2EXP/01</t>
  </si>
  <si>
    <t>03024258</t>
  </si>
  <si>
    <t>PEECHARA SAI RAMA V RAJESHWAR RAO</t>
  </si>
  <si>
    <t>FFS JV APR-20 HYD I</t>
  </si>
  <si>
    <t>FFS JV APR-20 HYDII</t>
  </si>
  <si>
    <t>as per ledger</t>
  </si>
  <si>
    <t>Credit Note raised for Apr 20</t>
  </si>
  <si>
    <t>NIL</t>
  </si>
  <si>
    <t>HNPR/20-21/1</t>
  </si>
  <si>
    <t>HNPR/20-21/C1</t>
  </si>
  <si>
    <t>MAY-2019-20</t>
  </si>
  <si>
    <t>03023490</t>
  </si>
  <si>
    <t>13083376</t>
  </si>
  <si>
    <t>13083380</t>
  </si>
  <si>
    <t>HNPR/20-21/2</t>
  </si>
  <si>
    <t>HNPR/20-21/3</t>
  </si>
  <si>
    <t>HNPR/20-21/4</t>
  </si>
  <si>
    <t>HYD</t>
  </si>
  <si>
    <t>HYD-2</t>
  </si>
  <si>
    <t>BALA RESHMA GOLI</t>
  </si>
  <si>
    <t>FFS RECOVERY:03023490</t>
  </si>
  <si>
    <t>RAAVI SOWJANYA</t>
  </si>
  <si>
    <t>FFS JV MAY-20 HYDII</t>
  </si>
  <si>
    <t>G VENKATESH</t>
  </si>
  <si>
    <t>Reversal</t>
  </si>
  <si>
    <t>FFS actuals Total</t>
  </si>
  <si>
    <t>20-21/HYD1EXP/02</t>
  </si>
  <si>
    <t>20-21/HYD2EXP/02</t>
  </si>
  <si>
    <t>JUN-2019-20</t>
  </si>
  <si>
    <t>HNPR/20-21/5</t>
  </si>
  <si>
    <t>HYD SEZ</t>
  </si>
  <si>
    <t>1006200657 ,1006201232</t>
  </si>
  <si>
    <t>13083428</t>
  </si>
  <si>
    <t>VARSHAL VIRA</t>
  </si>
  <si>
    <t>FFS RECOVERY:13083428</t>
  </si>
  <si>
    <t>03024298</t>
  </si>
  <si>
    <t>CHALLAPALLI SAI NIHARITH</t>
  </si>
  <si>
    <t>13083300</t>
  </si>
  <si>
    <t>KELUTH CHAYA</t>
  </si>
  <si>
    <t>FFS JV JUN-20 HYDII</t>
  </si>
  <si>
    <t>HNPR/20-21/6</t>
  </si>
  <si>
    <t>HNPR/20-21/7</t>
  </si>
  <si>
    <t>20-21/HYD1EXP/03</t>
  </si>
  <si>
    <t>20-21/HYD2EXP/03</t>
  </si>
  <si>
    <t>20-21/HYD1EXP/04</t>
  </si>
  <si>
    <t>20-21/HYD2EXP/04</t>
  </si>
  <si>
    <t>Temporary transfer</t>
  </si>
  <si>
    <t>Returnable</t>
  </si>
  <si>
    <t>Work from Home</t>
  </si>
  <si>
    <t>20-21/WHC/DC01</t>
  </si>
  <si>
    <t>Chair</t>
  </si>
  <si>
    <t>Meher chaitanya</t>
  </si>
  <si>
    <t>Yogesh M</t>
  </si>
  <si>
    <t>Bharath chandra K</t>
  </si>
  <si>
    <t>Nilesh Choudhari</t>
  </si>
  <si>
    <t>T Suraj Singh</t>
  </si>
  <si>
    <t>Srinivas B</t>
  </si>
  <si>
    <t>K Divya Sree</t>
  </si>
  <si>
    <t>Abhilash Atmakuru</t>
  </si>
  <si>
    <t>Rafiuddin Syed</t>
  </si>
  <si>
    <t>Battu Naresh</t>
  </si>
  <si>
    <t>Panjala Akanksha</t>
  </si>
  <si>
    <t>Gaddam Tejaswini</t>
  </si>
  <si>
    <t>Kandula Mani</t>
  </si>
  <si>
    <t>Bandari Sangeetha</t>
  </si>
  <si>
    <t>Duvvuri Viswanadh</t>
  </si>
  <si>
    <t>Mohammad Nadeem</t>
  </si>
  <si>
    <t>Medi Preethi</t>
  </si>
  <si>
    <t>Prasad Ajay Kumar</t>
  </si>
  <si>
    <t>Sangeeth Reddy Thokala</t>
  </si>
  <si>
    <t>Pallyvela Vasu </t>
  </si>
  <si>
    <t>Goli Sumanth </t>
  </si>
  <si>
    <t>M Manjula </t>
  </si>
  <si>
    <t>Mohammed Ibrahim Uddin </t>
  </si>
  <si>
    <t>Dontha Akhila </t>
  </si>
  <si>
    <t>Alley Gayathri</t>
  </si>
  <si>
    <t>Abdul Madani </t>
  </si>
  <si>
    <t>Mudireddy Dileep Reddy</t>
  </si>
  <si>
    <t>M Yogishwara Reddy </t>
  </si>
  <si>
    <t>C Bhanu Prakash </t>
  </si>
  <si>
    <t>Yadas Sai Pavan </t>
  </si>
  <si>
    <t>Vemunuri Srinivas</t>
  </si>
  <si>
    <t>Danthalapelly Sravanthi</t>
  </si>
  <si>
    <t>Gadde Vinod </t>
  </si>
  <si>
    <t>Vurimalla Sai Kumar</t>
  </si>
  <si>
    <t>Sara Avinash</t>
  </si>
  <si>
    <t>Susram Swathi </t>
  </si>
  <si>
    <t>Mamidi Jagadish </t>
  </si>
  <si>
    <t>Eluka Kishore </t>
  </si>
  <si>
    <t>Kanuga Karuna Jyothi</t>
  </si>
  <si>
    <t>Shivam Kumar Tripathi </t>
  </si>
  <si>
    <t>Divikonda Shiva Ram </t>
  </si>
  <si>
    <t>Peddinti Shreejesh </t>
  </si>
  <si>
    <t>Netturi Ramjabi</t>
  </si>
  <si>
    <t>Akhila Ranga</t>
  </si>
  <si>
    <t>Mohammed Junaid</t>
  </si>
  <si>
    <t>Srinivas Govind</t>
  </si>
  <si>
    <t>Gokul Rasakatla</t>
  </si>
  <si>
    <t>Sandeep Uppalapu</t>
  </si>
  <si>
    <t>Akula Maheshwar Rao</t>
  </si>
  <si>
    <t>Gatla Nikhil</t>
  </si>
  <si>
    <t>Vamshidhar.Pakkeru</t>
  </si>
  <si>
    <t>Bharath Bharath</t>
  </si>
  <si>
    <t>Aleem Uddin Qureshi</t>
  </si>
  <si>
    <t>Mohammed Abdul Raheem</t>
  </si>
  <si>
    <t>Ande Manish </t>
  </si>
  <si>
    <t>D. Dhanush kumar</t>
  </si>
  <si>
    <t>Praveena.S</t>
  </si>
  <si>
    <t>Syed Abdul Aleem</t>
  </si>
  <si>
    <t>Gannamaraju Laxmi Prasanna</t>
  </si>
  <si>
    <t>N Ravali Sri </t>
  </si>
  <si>
    <t>T Rishi Prasad </t>
  </si>
  <si>
    <t>Nakka Akhil </t>
  </si>
  <si>
    <t xml:space="preserve">K Jayasurya </t>
  </si>
  <si>
    <t>Rafiq Mohammed</t>
  </si>
  <si>
    <t>Prateek Jagtap</t>
  </si>
  <si>
    <t>T. Rishika Reddy</t>
  </si>
  <si>
    <t>Penta Saikiran</t>
  </si>
  <si>
    <t xml:space="preserve">Akula Dinesh goud </t>
  </si>
  <si>
    <t>Bobbilla Varun Kumar</t>
  </si>
  <si>
    <t>Y Nikhitha </t>
  </si>
  <si>
    <t>Manumuri Arun Kumar</t>
  </si>
  <si>
    <t>Rejintala Sumanth</t>
  </si>
  <si>
    <t>Swathi Molleti</t>
  </si>
  <si>
    <t>Ashrith</t>
  </si>
  <si>
    <t>Chillveru Vaishnavi</t>
  </si>
  <si>
    <t>Mohammed Arshad</t>
  </si>
  <si>
    <t>Dandu Ranjith Kumar</t>
  </si>
  <si>
    <t>Somaram Hima Bindhu</t>
  </si>
  <si>
    <t>Siliveri Ravi Teja</t>
  </si>
  <si>
    <t>Pasham Kalyan</t>
  </si>
  <si>
    <t>Prakash Shukla</t>
  </si>
  <si>
    <t>Mardhi Sindhura</t>
  </si>
  <si>
    <t>Nafeez Baig</t>
  </si>
  <si>
    <t>Shirish.N</t>
  </si>
  <si>
    <t>B Prem Kumar</t>
  </si>
  <si>
    <t>Nvv. Pavan siva ram</t>
  </si>
  <si>
    <t>Ayyanki Akhil </t>
  </si>
  <si>
    <t>Ramu Macharla</t>
  </si>
  <si>
    <t>Karthik Namuduri</t>
  </si>
  <si>
    <t>Mohammad Ali Qurram</t>
  </si>
  <si>
    <t>Puduri Yashwanth Kumar </t>
  </si>
  <si>
    <t>Burra Venkat Sai Kumar </t>
  </si>
  <si>
    <t>Gadeela Manogna</t>
  </si>
  <si>
    <t>Rajitha Sirigiri</t>
  </si>
  <si>
    <t>Keerthi Ponnaganti</t>
  </si>
  <si>
    <t>Pinnamreddy Vishnu</t>
  </si>
  <si>
    <t>Akshitha Sathelli</t>
  </si>
  <si>
    <t>Mohammed Sheran Ahmed Khan</t>
  </si>
  <si>
    <t>Syed Mujahid</t>
  </si>
  <si>
    <t>Mohammed Azeem</t>
  </si>
  <si>
    <t>Junaid Jawed Ansari </t>
  </si>
  <si>
    <t>Mohammed Abeed </t>
  </si>
  <si>
    <t>Mohammed Amjad </t>
  </si>
  <si>
    <t>Narayan Singh </t>
  </si>
  <si>
    <t>S Maran </t>
  </si>
  <si>
    <t>Mohammed Akbar Mohiuddin.</t>
  </si>
  <si>
    <t>Santosh</t>
  </si>
  <si>
    <t>Vikas Kumar Donthagani</t>
  </si>
  <si>
    <t>Vikram Goud Godeshala</t>
  </si>
  <si>
    <t>Sukruth M</t>
  </si>
  <si>
    <t>Ganapathi Rao Gandhi</t>
  </si>
  <si>
    <t xml:space="preserve">D Sushma Devi </t>
  </si>
  <si>
    <t>Manasa Bomma</t>
  </si>
  <si>
    <t>Chaitanya Babu Gutta</t>
  </si>
  <si>
    <t>Mohammed Zakheer Hussain</t>
  </si>
  <si>
    <t>Shubham Santosh</t>
  </si>
  <si>
    <t>Sai Nikhil Kadri</t>
  </si>
  <si>
    <t>Geetha Nagallapati</t>
  </si>
  <si>
    <t>Kamaljeet Kaur</t>
  </si>
  <si>
    <t>Vishal G</t>
  </si>
  <si>
    <t xml:space="preserve">Sukesh Kududhula </t>
  </si>
  <si>
    <t>D. Sai Raj</t>
  </si>
  <si>
    <t>S K Ibraheem Pasha</t>
  </si>
  <si>
    <t>Vikas Prasad</t>
  </si>
  <si>
    <t>Niharika Artham</t>
  </si>
  <si>
    <t>Naveen Bushipaga</t>
  </si>
  <si>
    <t>Armstrong Candy</t>
  </si>
  <si>
    <t>Niveditha Mayreddy</t>
  </si>
  <si>
    <t>Naveen  Konda</t>
  </si>
  <si>
    <t>Mounika Challa</t>
  </si>
  <si>
    <t>Vinay Santhoju</t>
  </si>
  <si>
    <t>Polunati Venkata Sai Rohit Naidu</t>
  </si>
  <si>
    <t>Priya Ponuku</t>
  </si>
  <si>
    <t>Sowmya Neerati</t>
  </si>
  <si>
    <t>Vinay Gundeboiana</t>
  </si>
  <si>
    <t>Siddardh Hebbatum</t>
  </si>
  <si>
    <t>Naga Durga Putti</t>
  </si>
  <si>
    <t>Vishal kotha</t>
  </si>
  <si>
    <t>Sujatha Gurram</t>
  </si>
  <si>
    <t>Sudhir Kumar Chindam</t>
  </si>
  <si>
    <t>Nandini Khandikante</t>
  </si>
  <si>
    <t>Shireesha Velpula</t>
  </si>
  <si>
    <t>Bhavani Bommishetti</t>
  </si>
  <si>
    <t>Sampath Kumar Kundaram</t>
  </si>
  <si>
    <t>Steven David</t>
  </si>
  <si>
    <t>Mallipudi Anup Babu </t>
  </si>
  <si>
    <t>Abhishek Nanu</t>
  </si>
  <si>
    <t>T Manasa </t>
  </si>
  <si>
    <t>Ahmed Yousufuddin</t>
  </si>
  <si>
    <t>Indunandan  J</t>
  </si>
  <si>
    <t>Nandagiri Prem Kumar </t>
  </si>
  <si>
    <t>Gardas Mahender Rao</t>
  </si>
  <si>
    <t>Sainath salgar</t>
  </si>
  <si>
    <t>Sharini Anumula</t>
  </si>
  <si>
    <t>Vinay Kumar G</t>
  </si>
  <si>
    <t>Ande Spandana</t>
  </si>
  <si>
    <t>Sandeep Robin R</t>
  </si>
  <si>
    <t>Sandeep Kumar Namani</t>
  </si>
  <si>
    <t>Santosh Tunikipati</t>
  </si>
  <si>
    <t>Lakshmikanth Sangireddy</t>
  </si>
  <si>
    <t>Renuka Kandukuri</t>
  </si>
  <si>
    <t>Ayyagari Sree Ram </t>
  </si>
  <si>
    <t>H Lakhanraj </t>
  </si>
  <si>
    <t>Keerthi Rahul </t>
  </si>
  <si>
    <t>Naveen Gaddam</t>
  </si>
  <si>
    <t>K Bindu </t>
  </si>
  <si>
    <t>Jashwanth Kanthala</t>
  </si>
  <si>
    <t>Sandeep Kumar</t>
  </si>
  <si>
    <t>Nagunuri Sudheer </t>
  </si>
  <si>
    <t>Yadav Neeraj</t>
  </si>
  <si>
    <t>Shiva Prasad Rachipalla</t>
  </si>
  <si>
    <t>Chandan S</t>
  </si>
  <si>
    <t>Akhil Sreeramoju</t>
  </si>
  <si>
    <t>Raju Tamada</t>
  </si>
  <si>
    <t>Sai Hemanth </t>
  </si>
  <si>
    <t>Junaid Ali Syed</t>
  </si>
  <si>
    <t>Bijjaram Nikhil </t>
  </si>
  <si>
    <t>Shiva Allanki</t>
  </si>
  <si>
    <t>Jaligama Naresh Chary </t>
  </si>
  <si>
    <t>Kesana Shiva Krishna </t>
  </si>
  <si>
    <t>Jashwanth Bathula</t>
  </si>
  <si>
    <t>Kunamneni Bhavani Bindu Madhavi</t>
  </si>
  <si>
    <t>Sruthi Pervala</t>
  </si>
  <si>
    <t>Siram Rakesh </t>
  </si>
  <si>
    <t>Sunku Akshitha </t>
  </si>
  <si>
    <t>Vavilipalli Suresh </t>
  </si>
  <si>
    <t>Mandugula Ajay Kumar Goud </t>
  </si>
  <si>
    <t>Taruni Kuppa</t>
  </si>
  <si>
    <t>Mohammed Haissan Munawar </t>
  </si>
  <si>
    <t>Vinod P</t>
  </si>
  <si>
    <t>Pentaboina Pradeep</t>
  </si>
  <si>
    <t>Boddu Vinay</t>
  </si>
  <si>
    <t>Kadiam Nelson </t>
  </si>
  <si>
    <t>Millkure Ramya Sri </t>
  </si>
  <si>
    <t>Pagidipalli Tarun Kumar </t>
  </si>
  <si>
    <t>Shravya A Devarakonda</t>
  </si>
  <si>
    <t>G Shivani </t>
  </si>
  <si>
    <t>Vineshwar Gaddamiddi</t>
  </si>
  <si>
    <t>Sukhsagar Gajula</t>
  </si>
  <si>
    <t>H Shalini </t>
  </si>
  <si>
    <t>Karnati Manideep Reddy </t>
  </si>
  <si>
    <t>Punna Yashwanth </t>
  </si>
  <si>
    <t>Vandana Ramagiri</t>
  </si>
  <si>
    <t>Tadaka Srivally </t>
  </si>
  <si>
    <t>Tanguturi Tejaswini </t>
  </si>
  <si>
    <t>Vinod Bommagani</t>
  </si>
  <si>
    <t>Chebrolu Mani Shankar </t>
  </si>
  <si>
    <t>Jonnalagadda Susheel Raju </t>
  </si>
  <si>
    <t>Vikranth  Kandukoori</t>
  </si>
  <si>
    <t>Kannekanti Charan. </t>
  </si>
  <si>
    <t>Vinay Yadala</t>
  </si>
  <si>
    <t>S V Vipin Kumar </t>
  </si>
  <si>
    <t>Biradar Rohit </t>
  </si>
  <si>
    <t>Enja Sandeep Reddy </t>
  </si>
  <si>
    <t>Akhil Devunuri </t>
  </si>
  <si>
    <t>Mohammed Ilyas Ahmed</t>
  </si>
  <si>
    <t>Boda Sairaj</t>
  </si>
  <si>
    <t>Noah Mekala.</t>
  </si>
  <si>
    <t>Shailender Singh T</t>
  </si>
  <si>
    <t>Swapna Vittal</t>
  </si>
  <si>
    <t>Syed Sajeel Ahmed </t>
  </si>
  <si>
    <t>V Praneetha </t>
  </si>
  <si>
    <t>Sk Abdul Raheem </t>
  </si>
  <si>
    <t>Rashmitha Gaddameedi</t>
  </si>
  <si>
    <t>Praveen Shail</t>
  </si>
  <si>
    <t>Vinay Kumar Ganaputra</t>
  </si>
  <si>
    <t>P Sirish</t>
  </si>
  <si>
    <t>J RamaKrishna</t>
  </si>
  <si>
    <t>Mohd Farooq Ahmed</t>
  </si>
  <si>
    <t>Edarapally Srujana</t>
  </si>
  <si>
    <t>Vaidala Ravi Teja</t>
  </si>
  <si>
    <t>Srinija Singirala</t>
  </si>
  <si>
    <t>Sai Krishna Reddy Bommadi</t>
  </si>
  <si>
    <t>Minaxi Verma</t>
  </si>
  <si>
    <t>Y Navya Devi</t>
  </si>
  <si>
    <t>Sunith Kumar Goud</t>
  </si>
  <si>
    <t>Mounkia Kottur</t>
  </si>
  <si>
    <t>Priyanka S</t>
  </si>
  <si>
    <t>Poonam Kesharwani</t>
  </si>
  <si>
    <t>B Ajay Reddy</t>
  </si>
  <si>
    <t>Mirza Qamar Askari</t>
  </si>
  <si>
    <t>G Bhavya</t>
  </si>
  <si>
    <t>Suresh Madapani</t>
  </si>
  <si>
    <t>Rama Shanker Singh</t>
  </si>
  <si>
    <t>Vijay Kumar Ambati</t>
  </si>
  <si>
    <t>Sameera Fatima</t>
  </si>
  <si>
    <t>Mohd Imran Khan</t>
  </si>
  <si>
    <t>Nandini Sanibelli</t>
  </si>
  <si>
    <t>Divya Kola</t>
  </si>
  <si>
    <t>Shravani Samanapally</t>
  </si>
  <si>
    <t>Syed Naseer</t>
  </si>
  <si>
    <t>Venu Jukuru</t>
  </si>
  <si>
    <t>Chandrakantha Payyamla</t>
  </si>
  <si>
    <t>Kolanu Rachana</t>
  </si>
  <si>
    <t>Omer</t>
  </si>
  <si>
    <t>Sandeep Anantapur</t>
  </si>
  <si>
    <t>Shaik Mohammed</t>
  </si>
  <si>
    <t>Malladi Vijay</t>
  </si>
  <si>
    <t>Adupu Vaishnavi</t>
  </si>
  <si>
    <t>Jyothi Kumari</t>
  </si>
  <si>
    <t>Srikanth G</t>
  </si>
  <si>
    <t>Rohini Mudutha</t>
  </si>
  <si>
    <t>Sowmya C</t>
  </si>
  <si>
    <t>Kapu Paul</t>
  </si>
  <si>
    <t>Rakesh Kumar</t>
  </si>
  <si>
    <t>M Manideep</t>
  </si>
  <si>
    <t>Lavanya Priya</t>
  </si>
  <si>
    <t>Sai Tarun Nagula</t>
  </si>
  <si>
    <t>Sharan</t>
  </si>
  <si>
    <t xml:space="preserve">Smarika </t>
  </si>
  <si>
    <t>Nagarjuna Aluri</t>
  </si>
  <si>
    <t>Shervin Moses</t>
  </si>
  <si>
    <t>Jakkani  Alekhya</t>
  </si>
  <si>
    <t>B. Vinitha</t>
  </si>
  <si>
    <t>Sindhuja Katta</t>
  </si>
  <si>
    <t>M Chandra Shekar</t>
  </si>
  <si>
    <t>Babitha Y</t>
  </si>
  <si>
    <t>Srikanth Giddakuru</t>
  </si>
  <si>
    <t>Yogitha K</t>
  </si>
  <si>
    <t>Beeram Pruhit</t>
  </si>
  <si>
    <t>Naresh Kalpaguri</t>
  </si>
  <si>
    <t>Mohmmed Nawazul Khadir</t>
  </si>
  <si>
    <t>Sandhya M</t>
  </si>
  <si>
    <t>Kishan Nalla</t>
  </si>
  <si>
    <t>Imadullah Shareef</t>
  </si>
  <si>
    <t>Ateeue Mohmmed</t>
  </si>
  <si>
    <t xml:space="preserve">Balagoni Laxmikanth Yadav </t>
  </si>
  <si>
    <t xml:space="preserve">Bomidi Manoj Kumar </t>
  </si>
  <si>
    <t xml:space="preserve">Farheen Baig. </t>
  </si>
  <si>
    <t>Ganesh Mekale</t>
  </si>
  <si>
    <t>Joy Samuel Purushotham</t>
  </si>
  <si>
    <t xml:space="preserve">Mohammad Yasmine </t>
  </si>
  <si>
    <t>Nasreen Sultana</t>
  </si>
  <si>
    <t xml:space="preserve">Peddy Sai Kiran Reddy </t>
  </si>
  <si>
    <t xml:space="preserve">Pritesh Kumar </t>
  </si>
  <si>
    <t xml:space="preserve">R C Rohit Kumar </t>
  </si>
  <si>
    <t>Shubhang K</t>
  </si>
  <si>
    <t>Srikanth Lk</t>
  </si>
  <si>
    <t xml:space="preserve">T Purnachander </t>
  </si>
  <si>
    <t xml:space="preserve">Ajay Kumar M H </t>
  </si>
  <si>
    <t>Jameela Begum</t>
  </si>
  <si>
    <t xml:space="preserve">Jameela Sultana. </t>
  </si>
  <si>
    <t>Pramod B</t>
  </si>
  <si>
    <t>Ramagoni Harish Goud</t>
  </si>
  <si>
    <t xml:space="preserve">S Gayathri </t>
  </si>
  <si>
    <t>Dayasagar S</t>
  </si>
  <si>
    <t xml:space="preserve">K Vaseem Basha </t>
  </si>
  <si>
    <t>Kothvala Deepak Babu</t>
  </si>
  <si>
    <t xml:space="preserve">Mandadi Arunkiran Reddy </t>
  </si>
  <si>
    <t>Mohammed Asif Ali</t>
  </si>
  <si>
    <t>Mohd Abdul Ateeq</t>
  </si>
  <si>
    <t>Nagaraju Singoji</t>
  </si>
  <si>
    <t>Naveen Kumar Veeravalli.</t>
  </si>
  <si>
    <t xml:space="preserve">T Mounika Datta </t>
  </si>
  <si>
    <t>Mallepally Srinija </t>
  </si>
  <si>
    <t>Mounika Gadde</t>
  </si>
  <si>
    <t>Pranathi Javvadi</t>
  </si>
  <si>
    <t>Bharathkumar Gundemoni</t>
  </si>
  <si>
    <t>Anil Gante</t>
  </si>
  <si>
    <t>Kannuri Suresh</t>
  </si>
  <si>
    <t>A Sai Akhil Siddartha</t>
  </si>
  <si>
    <t>Yashwanth Narayan Kumar</t>
  </si>
  <si>
    <t>Abdul Khadar</t>
  </si>
  <si>
    <t>Padakanti Varsith</t>
  </si>
  <si>
    <t>Altafhussain Mohd</t>
  </si>
  <si>
    <t>Archana Kadumuru</t>
  </si>
  <si>
    <t>DayaRichardSon Bonigala</t>
  </si>
  <si>
    <t>G Radhika</t>
  </si>
  <si>
    <t>Jaspreet Singh</t>
  </si>
  <si>
    <t>Mohammed Khaja Pasha</t>
  </si>
  <si>
    <t>Kotha Maheshwari </t>
  </si>
  <si>
    <t>Niharika Chukkametta</t>
  </si>
  <si>
    <t>Renuka Satelli</t>
  </si>
  <si>
    <t>Snehasri Mutheneni</t>
  </si>
  <si>
    <t>Sushmitha Ram</t>
  </si>
  <si>
    <t>Sriharsha Poosarla</t>
  </si>
  <si>
    <t>B Sherley Joy</t>
  </si>
  <si>
    <t>D Jyothirlatha </t>
  </si>
  <si>
    <t>Fatima Shaheda</t>
  </si>
  <si>
    <t>Irfanm Mohd</t>
  </si>
  <si>
    <t>Nancy Renals</t>
  </si>
  <si>
    <t>Meena Pandikonda</t>
  </si>
  <si>
    <t>O Pavan Kumar </t>
  </si>
  <si>
    <t>Reddykalluri Vamshidhar</t>
  </si>
  <si>
    <t>Saideep Gaddam</t>
  </si>
  <si>
    <t>Yamuna Cheruku</t>
  </si>
  <si>
    <t>Shivaprasad B</t>
  </si>
  <si>
    <t>Sudhakar E</t>
  </si>
  <si>
    <t>Kasha Mahesh</t>
  </si>
  <si>
    <t>Saif Ali Khan</t>
  </si>
  <si>
    <t>Srikanth N</t>
  </si>
  <si>
    <t>Sruthi Reddy P</t>
  </si>
  <si>
    <t>Narsingh Rao Y</t>
  </si>
  <si>
    <t>Bhanu Prasad Abbabathula</t>
  </si>
  <si>
    <t xml:space="preserve">Chintalapudi Siva Krishna </t>
  </si>
  <si>
    <t xml:space="preserve">Dharanikota Sai Pranathi </t>
  </si>
  <si>
    <t xml:space="preserve">K Ankith </t>
  </si>
  <si>
    <t xml:space="preserve">Malle Aparna </t>
  </si>
  <si>
    <t xml:space="preserve">Patel Jetting </t>
  </si>
  <si>
    <t xml:space="preserve">Yasareni Naveen Kumar </t>
  </si>
  <si>
    <t>Bhavyasravani Illa</t>
  </si>
  <si>
    <t xml:space="preserve">D Rishikesh </t>
  </si>
  <si>
    <t xml:space="preserve">Durgam Manisha </t>
  </si>
  <si>
    <t xml:space="preserve">Tirunavalli Sai Krishna </t>
  </si>
  <si>
    <t>Vadiyala Rakesh Shiva Reddy</t>
  </si>
  <si>
    <t xml:space="preserve">Mohammed Ahtesham Ali </t>
  </si>
  <si>
    <t xml:space="preserve">Gattu Lavanya </t>
  </si>
  <si>
    <t>Deepa Prakash</t>
  </si>
  <si>
    <t xml:space="preserve">Ambathi Naveen Kumar </t>
  </si>
  <si>
    <t xml:space="preserve">Amudhapuram Neha </t>
  </si>
  <si>
    <t xml:space="preserve">Namratha Valle </t>
  </si>
  <si>
    <t xml:space="preserve">Mohd Faisal Khan </t>
  </si>
  <si>
    <t>Rakesh.M</t>
  </si>
  <si>
    <t>Gouru Saisharan </t>
  </si>
  <si>
    <t>Gundlapalli Sai Kiran </t>
  </si>
  <si>
    <t xml:space="preserve">Aleti Thejaswini </t>
  </si>
  <si>
    <t>Chinthala Mohan Kumar Reddy.</t>
  </si>
  <si>
    <t xml:space="preserve">G Dinesh </t>
  </si>
  <si>
    <t xml:space="preserve">Gurram Pavani </t>
  </si>
  <si>
    <t xml:space="preserve">Pailla Harika. </t>
  </si>
  <si>
    <t xml:space="preserve">Priya Kumari Sharma </t>
  </si>
  <si>
    <t xml:space="preserve">Sudagoni Lavanya </t>
  </si>
  <si>
    <t xml:space="preserve">Thumma Rohith </t>
  </si>
  <si>
    <t xml:space="preserve">Velamarthy Samson Sahavas </t>
  </si>
  <si>
    <t>Vijay Krishna Kandrakula</t>
  </si>
  <si>
    <t>SampathKumar V</t>
  </si>
  <si>
    <t>Amulya Vissa</t>
  </si>
  <si>
    <t>Ranjithsagar Gouni</t>
  </si>
  <si>
    <t>Murali Nikkala</t>
  </si>
  <si>
    <t>Chaitanya Chilumoju  </t>
  </si>
  <si>
    <t>Rajvardhan Chityala</t>
  </si>
  <si>
    <t>Suresh Thundla</t>
  </si>
  <si>
    <t>Santoshreddy Anumula</t>
  </si>
  <si>
    <t>Ramankumar Poloju</t>
  </si>
  <si>
    <t>Bhavana Mendu</t>
  </si>
  <si>
    <t>Tukkani Bala Shankar Sairam</t>
  </si>
  <si>
    <t>Haritha Bethi</t>
  </si>
  <si>
    <t>Shivanandasai Koppula</t>
  </si>
  <si>
    <t>Balraj Barakarla</t>
  </si>
  <si>
    <t>Bhanu Prakash Moguloth</t>
  </si>
  <si>
    <t>G Rupa </t>
  </si>
  <si>
    <t>Gabbula Soujanya </t>
  </si>
  <si>
    <t>Krishnakanth P</t>
  </si>
  <si>
    <t>Masula Manasa </t>
  </si>
  <si>
    <t>Murugula Gracemani </t>
  </si>
  <si>
    <t>Paladugu Diyanshu </t>
  </si>
  <si>
    <t>Vinay Nalimi</t>
  </si>
  <si>
    <t>Y Orna Sushini </t>
  </si>
  <si>
    <t>20-21/WHC/DC02</t>
  </si>
  <si>
    <t>20-21/WHC/DC03</t>
  </si>
  <si>
    <t>20-21/WHC/DC04</t>
  </si>
  <si>
    <t>20-21/WHC/DC05</t>
  </si>
  <si>
    <t>20-21/WHC/DC06</t>
  </si>
  <si>
    <t>20-21/WHC/DC07</t>
  </si>
  <si>
    <t>20-21/WHC/DC08</t>
  </si>
  <si>
    <t>20-21/WHC/DC09</t>
  </si>
  <si>
    <t>20-21/WHC/DC10</t>
  </si>
  <si>
    <t>20-21/WHC/DC11</t>
  </si>
  <si>
    <t>20-21/WHC/DC12</t>
  </si>
  <si>
    <t>20-21/WHC/DC13</t>
  </si>
  <si>
    <t>20-21/WHC/DC14</t>
  </si>
  <si>
    <t>20-21/WHC/DC15</t>
  </si>
  <si>
    <t>20-21/WHC/DC16</t>
  </si>
  <si>
    <t>20-21/WHC/DC17</t>
  </si>
  <si>
    <t>20-21/WHC/DC18</t>
  </si>
  <si>
    <t>20-21/WHC/DC19</t>
  </si>
  <si>
    <t>20-21/WHC/DC20</t>
  </si>
  <si>
    <t>20-21/WHC/DC21</t>
  </si>
  <si>
    <t>20-21/WHC/DC22</t>
  </si>
  <si>
    <t>20-21/WHC/DC23</t>
  </si>
  <si>
    <t>20-21/WHC/DC24</t>
  </si>
  <si>
    <t>20-21/WHC/DC25</t>
  </si>
  <si>
    <t>20-21/WHC/DC26</t>
  </si>
  <si>
    <t>20-21/WHC/DC27</t>
  </si>
  <si>
    <t>20-21/WHC/DC28</t>
  </si>
  <si>
    <t>20-21/WHC/DC29</t>
  </si>
  <si>
    <t>20-21/WHC/DC30</t>
  </si>
  <si>
    <t>20-21/WHC/DC31</t>
  </si>
  <si>
    <t>20-21/WHC/DC32</t>
  </si>
  <si>
    <t>20-21/WHC/DC33</t>
  </si>
  <si>
    <t>20-21/WHC/DC34</t>
  </si>
  <si>
    <t>20-21/WHC/DC35</t>
  </si>
  <si>
    <t>20-21/WHC/DC36</t>
  </si>
  <si>
    <t>20-21/WHC/DC37</t>
  </si>
  <si>
    <t>20-21/WHC/DC38</t>
  </si>
  <si>
    <t>20-21/WHC/DC39</t>
  </si>
  <si>
    <t>20-21/WHC/DC40</t>
  </si>
  <si>
    <t>20-21/WHC/DC41</t>
  </si>
  <si>
    <t>20-21/WHC/DC42</t>
  </si>
  <si>
    <t>20-21/WHC/DC43</t>
  </si>
  <si>
    <t>20-21/WHC/DC44</t>
  </si>
  <si>
    <t>20-21/WHC/DC45</t>
  </si>
  <si>
    <t>20-21/WHC/DC46</t>
  </si>
  <si>
    <t>20-21/WHC/DC47</t>
  </si>
  <si>
    <t>20-21/WHC/DC48</t>
  </si>
  <si>
    <t>20-21/WHC/DC49</t>
  </si>
  <si>
    <t>20-21/WHC/DC50</t>
  </si>
  <si>
    <t>20-21/WHC/DC51</t>
  </si>
  <si>
    <t>20-21/WHC/DC52</t>
  </si>
  <si>
    <t>20-21/WHC/DC53</t>
  </si>
  <si>
    <t>20-21/WHC/DC54</t>
  </si>
  <si>
    <t>20-21/WHC/DC55</t>
  </si>
  <si>
    <t>20-21/WHC/DC56</t>
  </si>
  <si>
    <t>20-21/WHC/DC57</t>
  </si>
  <si>
    <t>20-21/WHC/DC58</t>
  </si>
  <si>
    <t>20-21/WHC/DC59</t>
  </si>
  <si>
    <t>20-21/WHC/DC60</t>
  </si>
  <si>
    <t>20-21/WHC/DC61</t>
  </si>
  <si>
    <t>20-21/WHC/DC62</t>
  </si>
  <si>
    <t>20-21/WHC/DC63</t>
  </si>
  <si>
    <t>20-21/WHC/DC64</t>
  </si>
  <si>
    <t>20-21/WHC/DC65</t>
  </si>
  <si>
    <t>20-21/WHC/DC66</t>
  </si>
  <si>
    <t>20-21/WHC/DC67</t>
  </si>
  <si>
    <t>20-21/WHC/DC68</t>
  </si>
  <si>
    <t>20-21/WHC/DC69</t>
  </si>
  <si>
    <t>20-21/WHC/DC70</t>
  </si>
  <si>
    <t>20-21/WHC/DC71</t>
  </si>
  <si>
    <t>20-21/WHC/DC72</t>
  </si>
  <si>
    <t>20-21/WHC/DC73</t>
  </si>
  <si>
    <t>20-21/WHC/DC74</t>
  </si>
  <si>
    <t>20-21/WHC/DC75</t>
  </si>
  <si>
    <t>20-21/WHC/DC76</t>
  </si>
  <si>
    <t>20-21/WHC/DC77</t>
  </si>
  <si>
    <t>20-21/WHC/DC78</t>
  </si>
  <si>
    <t>20-21/WHC/DC79</t>
  </si>
  <si>
    <t>20-21/WHC/DC80</t>
  </si>
  <si>
    <t>20-21/WHC/DC81</t>
  </si>
  <si>
    <t>20-21/WHC/DC82</t>
  </si>
  <si>
    <t>20-21/WHC/DC83</t>
  </si>
  <si>
    <t>20-21/WHC/DC84</t>
  </si>
  <si>
    <t>20-21/WHC/DC85</t>
  </si>
  <si>
    <t>20-21/WHC/DC86</t>
  </si>
  <si>
    <t>20-21/WHC/DC87</t>
  </si>
  <si>
    <t>20-21/WHC/DC88</t>
  </si>
  <si>
    <t>20-21/WHC/DC89</t>
  </si>
  <si>
    <t>20-21/WHC/DC90</t>
  </si>
  <si>
    <t>20-21/WHC/DC91</t>
  </si>
  <si>
    <t>20-21/WHC/DC92</t>
  </si>
  <si>
    <t>20-21/WHC/DC93</t>
  </si>
  <si>
    <t>20-21/WHC/DC94</t>
  </si>
  <si>
    <t>20-21/WHC/DC95</t>
  </si>
  <si>
    <t>20-21/WHC/DC96</t>
  </si>
  <si>
    <t>20-21/WHC/DC97</t>
  </si>
  <si>
    <t>20-21/WHC/DC98</t>
  </si>
  <si>
    <t>20-21/WHC/DC99</t>
  </si>
  <si>
    <t>20-21/WHC/DC100</t>
  </si>
  <si>
    <t>20-21/WHC/DC101</t>
  </si>
  <si>
    <t>20-21/WHC/DC102</t>
  </si>
  <si>
    <t>20-21/WHC/DC103</t>
  </si>
  <si>
    <t>20-21/WHC/DC104</t>
  </si>
  <si>
    <t>20-21/WHC/DC105</t>
  </si>
  <si>
    <t>20-21/WHC/DC106</t>
  </si>
  <si>
    <t>20-21/WHC/DC107</t>
  </si>
  <si>
    <t>20-21/WHC/DC108</t>
  </si>
  <si>
    <t>20-21/WHC/DC109</t>
  </si>
  <si>
    <t>20-21/WHC/DC110</t>
  </si>
  <si>
    <t>20-21/WHC/DC111</t>
  </si>
  <si>
    <t>20-21/WHC/DC112</t>
  </si>
  <si>
    <t>20-21/WHC/DC113</t>
  </si>
  <si>
    <t>20-21/WHC/DC114</t>
  </si>
  <si>
    <t>20-21/WHC/DC115</t>
  </si>
  <si>
    <t>20-21/WHC/DC116</t>
  </si>
  <si>
    <t>20-21/WHC/DC117</t>
  </si>
  <si>
    <t>20-21/WHC/DC118</t>
  </si>
  <si>
    <t>20-21/WHC/DC119</t>
  </si>
  <si>
    <t>20-21/WHC/DC120</t>
  </si>
  <si>
    <t>20-21/WHC/DC121</t>
  </si>
  <si>
    <t>20-21/WHC/DC122</t>
  </si>
  <si>
    <t>20-21/WHC/DC123</t>
  </si>
  <si>
    <t>20-21/WHC/DC124</t>
  </si>
  <si>
    <t>20-21/WHC/DC125</t>
  </si>
  <si>
    <t>20-21/WHC/DC126</t>
  </si>
  <si>
    <t>20-21/WHC/DC127</t>
  </si>
  <si>
    <t>20-21/WHC/DC128</t>
  </si>
  <si>
    <t>20-21/WHC/DC129</t>
  </si>
  <si>
    <t>20-21/WHC/DC130</t>
  </si>
  <si>
    <t>20-21/WHC/DC131</t>
  </si>
  <si>
    <t>20-21/WHC/DC132</t>
  </si>
  <si>
    <t>20-21/WHC/DC133</t>
  </si>
  <si>
    <t>20-21/WHC/DC134</t>
  </si>
  <si>
    <t>20-21/WHC/DC135</t>
  </si>
  <si>
    <t>20-21/WHC/DC136</t>
  </si>
  <si>
    <t>20-21/WHC/DC137</t>
  </si>
  <si>
    <t>20-21/WHC/DC138</t>
  </si>
  <si>
    <t>20-21/WHC/DC139</t>
  </si>
  <si>
    <t>20-21/WHC/DC140</t>
  </si>
  <si>
    <t>20-21/WHC/DC141</t>
  </si>
  <si>
    <t>20-21/WHC/DC142</t>
  </si>
  <si>
    <t>20-21/WHC/DC143</t>
  </si>
  <si>
    <t>20-21/WHC/DC144</t>
  </si>
  <si>
    <t>20-21/WHC/DC145</t>
  </si>
  <si>
    <t>20-21/WHC/DC146</t>
  </si>
  <si>
    <t>20-21/WHC/DC147</t>
  </si>
  <si>
    <t>20-21/WHC/DC148</t>
  </si>
  <si>
    <t>20-21/WHC/DC149</t>
  </si>
  <si>
    <t>20-21/WHC/DC150</t>
  </si>
  <si>
    <t>20-21/WHC/DC151</t>
  </si>
  <si>
    <t>20-21/WHC/DC152</t>
  </si>
  <si>
    <t>20-21/WHC/DC153</t>
  </si>
  <si>
    <t>20-21/WHC/DC154</t>
  </si>
  <si>
    <t>20-21/WHC/DC155</t>
  </si>
  <si>
    <t>20-21/WHC/DC156</t>
  </si>
  <si>
    <t>20-21/WHC/DC157</t>
  </si>
  <si>
    <t>20-21/WHC/DC158</t>
  </si>
  <si>
    <t>20-21/WHC/DC159</t>
  </si>
  <si>
    <t>20-21/WHC/DC160</t>
  </si>
  <si>
    <t>20-21/WHC/DC161</t>
  </si>
  <si>
    <t>20-21/WHC/DC162</t>
  </si>
  <si>
    <t>20-21/WHC/DC163</t>
  </si>
  <si>
    <t>20-21/WHC/DC164</t>
  </si>
  <si>
    <t>20-21/WHC/DC165</t>
  </si>
  <si>
    <t>20-21/WHC/DC166</t>
  </si>
  <si>
    <t>20-21/WHC/DC167</t>
  </si>
  <si>
    <t>20-21/WHC/DC168</t>
  </si>
  <si>
    <t>20-21/WHC/DC169</t>
  </si>
  <si>
    <t>20-21/WHC/DC170</t>
  </si>
  <si>
    <t>20-21/WHC/DC171</t>
  </si>
  <si>
    <t>20-21/WHC/DC172</t>
  </si>
  <si>
    <t>20-21/WHC/DC173</t>
  </si>
  <si>
    <t>20-21/WHC/DC174</t>
  </si>
  <si>
    <t>20-21/WHC/DC175</t>
  </si>
  <si>
    <t>20-21/WHC/DC176</t>
  </si>
  <si>
    <t>20-21/WHC/DC177</t>
  </si>
  <si>
    <t>20-21/WHC/DC178</t>
  </si>
  <si>
    <t>20-21/WHC/DC179</t>
  </si>
  <si>
    <t>20-21/WHC/DC180</t>
  </si>
  <si>
    <t>20-21/WHC/DC181</t>
  </si>
  <si>
    <t>20-21/WHC/DC182</t>
  </si>
  <si>
    <t>20-21/WHC/DC183</t>
  </si>
  <si>
    <t>20-21/WHC/DC184</t>
  </si>
  <si>
    <t>20-21/WHC/DC185</t>
  </si>
  <si>
    <t>20-21/WHC/DC186</t>
  </si>
  <si>
    <t>20-21/WHC/DC187</t>
  </si>
  <si>
    <t>20-21/WHC/DC188</t>
  </si>
  <si>
    <t>20-21/WHC/DC189</t>
  </si>
  <si>
    <t>20-21/WHC/DC190</t>
  </si>
  <si>
    <t>20-21/WHC/DC191</t>
  </si>
  <si>
    <t>20-21/WHC/DC192</t>
  </si>
  <si>
    <t>20-21/WHC/DC193</t>
  </si>
  <si>
    <t>20-21/WHC/DC194</t>
  </si>
  <si>
    <t>20-21/WHC/DC195</t>
  </si>
  <si>
    <t>20-21/WHC/DC196</t>
  </si>
  <si>
    <t>20-21/WHC/DC197</t>
  </si>
  <si>
    <t>20-21/WHC/DC198</t>
  </si>
  <si>
    <t>20-21/WHC/DC199</t>
  </si>
  <si>
    <t>20-21/WHC/DC200</t>
  </si>
  <si>
    <t>20-21/WHC/DC201</t>
  </si>
  <si>
    <t>20-21/WHC/DC202</t>
  </si>
  <si>
    <t>20-21/WHC/DC203</t>
  </si>
  <si>
    <t>20-21/WHC/DC204</t>
  </si>
  <si>
    <t>20-21/WHC/DC205</t>
  </si>
  <si>
    <t>20-21/WHC/DC206</t>
  </si>
  <si>
    <t>20-21/WHC/DC207</t>
  </si>
  <si>
    <t>20-21/WHC/DC208</t>
  </si>
  <si>
    <t>20-21/WHC/DC209</t>
  </si>
  <si>
    <t>20-21/WHC/DC210</t>
  </si>
  <si>
    <t>20-21/WHC/DC211</t>
  </si>
  <si>
    <t>20-21/WHC/DC212</t>
  </si>
  <si>
    <t>20-21/WHC/DC213</t>
  </si>
  <si>
    <t>20-21/WHC/DC214</t>
  </si>
  <si>
    <t>20-21/WHC/DC215</t>
  </si>
  <si>
    <t>20-21/WHC/DC216</t>
  </si>
  <si>
    <t>20-21/WHC/DC217</t>
  </si>
  <si>
    <t>20-21/WHC/DC218</t>
  </si>
  <si>
    <t>20-21/WHC/DC219</t>
  </si>
  <si>
    <t>20-21/WHC/DC220</t>
  </si>
  <si>
    <t>20-21/WHC/DC221</t>
  </si>
  <si>
    <t>20-21/WHC/DC222</t>
  </si>
  <si>
    <t>20-21/WHC/DC223</t>
  </si>
  <si>
    <t>20-21/WHC/DC224</t>
  </si>
  <si>
    <t>20-21/WHC/DC225</t>
  </si>
  <si>
    <t>20-21/WHC/DC226</t>
  </si>
  <si>
    <t>20-21/WHC/DC227</t>
  </si>
  <si>
    <t>20-21/WHC/DC228</t>
  </si>
  <si>
    <t>20-21/WHC/DC229</t>
  </si>
  <si>
    <t>20-21/WHC/DC230</t>
  </si>
  <si>
    <t>20-21/WHC/DC231</t>
  </si>
  <si>
    <t>20-21/WHC/DC232</t>
  </si>
  <si>
    <t>20-21/WHC/DC233</t>
  </si>
  <si>
    <t>20-21/WHC/DC234</t>
  </si>
  <si>
    <t>20-21/WHC/DC235</t>
  </si>
  <si>
    <t>20-21/WHC/DC236</t>
  </si>
  <si>
    <t>20-21/WHC/DC237</t>
  </si>
  <si>
    <t>20-21/WHC/DC238</t>
  </si>
  <si>
    <t>20-21/WHC/DC239</t>
  </si>
  <si>
    <t>20-21/WHC/DC240</t>
  </si>
  <si>
    <t>20-21/WHC/DC241</t>
  </si>
  <si>
    <t>20-21/WHC/DC242</t>
  </si>
  <si>
    <t>20-21/WHC/DC243</t>
  </si>
  <si>
    <t>20-21/WHC/DC244</t>
  </si>
  <si>
    <t>20-21/WHC/DC245</t>
  </si>
  <si>
    <t>20-21/WHC/DC246</t>
  </si>
  <si>
    <t>20-21/WHC/DC247</t>
  </si>
  <si>
    <t>20-21/WHC/DC248</t>
  </si>
  <si>
    <t>20-21/WHC/DC249</t>
  </si>
  <si>
    <t>20-21/WHC/DC250</t>
  </si>
  <si>
    <t>20-21/WHC/DC251</t>
  </si>
  <si>
    <t>20-21/WHC/DC252</t>
  </si>
  <si>
    <t>20-21/WHC/DC253</t>
  </si>
  <si>
    <t>20-21/WHC/DC254</t>
  </si>
  <si>
    <t>20-21/WHC/DC255</t>
  </si>
  <si>
    <t>20-21/WHC/DC256</t>
  </si>
  <si>
    <t>20-21/WHC/DC257</t>
  </si>
  <si>
    <t>20-21/WHC/DC258</t>
  </si>
  <si>
    <t>20-21/WHC/DC259</t>
  </si>
  <si>
    <t>20-21/WHC/DC260</t>
  </si>
  <si>
    <t>20-21/WHC/DC261</t>
  </si>
  <si>
    <t>20-21/WHC/DC262</t>
  </si>
  <si>
    <t>20-21/WHC/DC263</t>
  </si>
  <si>
    <t>20-21/WHC/DC264</t>
  </si>
  <si>
    <t>20-21/WHC/DC265</t>
  </si>
  <si>
    <t>20-21/WHC/DC266</t>
  </si>
  <si>
    <t>20-21/WHC/DC267</t>
  </si>
  <si>
    <t>20-21/WHC/DC268</t>
  </si>
  <si>
    <t>20-21/WHC/DC269</t>
  </si>
  <si>
    <t>20-21/WHC/DC270</t>
  </si>
  <si>
    <t>20-21/WHC/DC271</t>
  </si>
  <si>
    <t>20-21/WHC/DC272</t>
  </si>
  <si>
    <t>20-21/WHC/DC273</t>
  </si>
  <si>
    <t>20-21/WHC/DC274</t>
  </si>
  <si>
    <t>20-21/WHC/DC275</t>
  </si>
  <si>
    <t>20-21/WHC/DC276</t>
  </si>
  <si>
    <t>20-21/WHC/DC277</t>
  </si>
  <si>
    <t>20-21/WHC/DC278</t>
  </si>
  <si>
    <t>20-21/WHC/DC279</t>
  </si>
  <si>
    <t>20-21/WHC/DC280</t>
  </si>
  <si>
    <t>20-21/WHC/DC281</t>
  </si>
  <si>
    <t>20-21/WHC/DC282</t>
  </si>
  <si>
    <t>20-21/WHC/DC283</t>
  </si>
  <si>
    <t>20-21/WHC/DC284</t>
  </si>
  <si>
    <t>20-21/WHC/DC285</t>
  </si>
  <si>
    <t>20-21/WHC/DC286</t>
  </si>
  <si>
    <t>20-21/WHC/DC287</t>
  </si>
  <si>
    <t>20-21/WHC/DC288</t>
  </si>
  <si>
    <t>20-21/WHC/DC289</t>
  </si>
  <si>
    <t>20-21/WHC/DC290</t>
  </si>
  <si>
    <t>20-21/WHC/DC291</t>
  </si>
  <si>
    <t>20-21/WHC/DC292</t>
  </si>
  <si>
    <t>20-21/WHC/DC293</t>
  </si>
  <si>
    <t>20-21/WHC/DC294</t>
  </si>
  <si>
    <t>20-21/WHC/DC295</t>
  </si>
  <si>
    <t>20-21/WHC/DC296</t>
  </si>
  <si>
    <t>20-21/WHC/DC297</t>
  </si>
  <si>
    <t>20-21/WHC/DC298</t>
  </si>
  <si>
    <t>20-21/WHC/DC299</t>
  </si>
  <si>
    <t>20-21/WHC/DC300</t>
  </si>
  <si>
    <t>20-21/WHC/DC301</t>
  </si>
  <si>
    <t>20-21/WHC/DC302</t>
  </si>
  <si>
    <t>20-21/WHC/DC303</t>
  </si>
  <si>
    <t>20-21/WHC/DC304</t>
  </si>
  <si>
    <t>20-21/WHC/DC305</t>
  </si>
  <si>
    <t>20-21/WHC/DC306</t>
  </si>
  <si>
    <t>20-21/WHC/DC307</t>
  </si>
  <si>
    <t>20-21/WHC/DC308</t>
  </si>
  <si>
    <t>20-21/WHC/DC309</t>
  </si>
  <si>
    <t>20-21/WHC/DC310</t>
  </si>
  <si>
    <t>20-21/WHC/DC311</t>
  </si>
  <si>
    <t>20-21/WHC/DC312</t>
  </si>
  <si>
    <t>20-21/WHC/DC313</t>
  </si>
  <si>
    <t>20-21/WHC/DC314</t>
  </si>
  <si>
    <t>20-21/WHC/DC315</t>
  </si>
  <si>
    <t>20-21/WHC/DC316</t>
  </si>
  <si>
    <t>20-21/WHC/DC317</t>
  </si>
  <si>
    <t>20-21/WHC/DC318</t>
  </si>
  <si>
    <t>20-21/WHC/DC319</t>
  </si>
  <si>
    <t>20-21/WHC/DC320</t>
  </si>
  <si>
    <t>20-21/WHC/DC321</t>
  </si>
  <si>
    <t>20-21/WHC/DC322</t>
  </si>
  <si>
    <t>20-21/WHC/DC323</t>
  </si>
  <si>
    <t>20-21/WHC/DC324</t>
  </si>
  <si>
    <t>20-21/WHC/DC325</t>
  </si>
  <si>
    <t>20-21/WHC/DC326</t>
  </si>
  <si>
    <t>20-21/WHC/DC327</t>
  </si>
  <si>
    <t>20-21/WHC/DC328</t>
  </si>
  <si>
    <t>20-21/WHC/DC329</t>
  </si>
  <si>
    <t>20-21/WHC/DC330</t>
  </si>
  <si>
    <t>20-21/WHC/DC331</t>
  </si>
  <si>
    <t>20-21/WHC/DC332</t>
  </si>
  <si>
    <t>20-21/WHC/DC333</t>
  </si>
  <si>
    <t>20-21/WHC/DC334</t>
  </si>
  <si>
    <t>20-21/WHC/DC335</t>
  </si>
  <si>
    <t>20-21/WHC/DC336</t>
  </si>
  <si>
    <t>20-21/WHC/DC337</t>
  </si>
  <si>
    <t>20-21/WHC/DC338</t>
  </si>
  <si>
    <t>20-21/WHC/DC339</t>
  </si>
  <si>
    <t>20-21/WHC/DC340</t>
  </si>
  <si>
    <t>20-21/WHC/DC341</t>
  </si>
  <si>
    <t>20-21/WHC/DC342</t>
  </si>
  <si>
    <t>20-21/WHC/DC343</t>
  </si>
  <si>
    <t>20-21/WHC/DC344</t>
  </si>
  <si>
    <t>20-21/WHC/DC345</t>
  </si>
  <si>
    <t>20-21/WHC/DC346</t>
  </si>
  <si>
    <t>20-21/WHC/DC347</t>
  </si>
  <si>
    <t>20-21/WHC/DC348</t>
  </si>
  <si>
    <t>20-21/WHC/DC349</t>
  </si>
  <si>
    <t>20-21/WHC/DC350</t>
  </si>
  <si>
    <t>20-21/WHC/DC351</t>
  </si>
  <si>
    <t>20-21/WHC/DC352</t>
  </si>
  <si>
    <t>20-21/WHC/DC353</t>
  </si>
  <si>
    <t>20-21/WHC/DC354</t>
  </si>
  <si>
    <t>20-21/WHC/DC355</t>
  </si>
  <si>
    <t>20-21/WHC/DC356</t>
  </si>
  <si>
    <t>20-21/WHC/DC357</t>
  </si>
  <si>
    <t>20-21/WHC/DC358</t>
  </si>
  <si>
    <t>20-21/WHC/DC359</t>
  </si>
  <si>
    <t>20-21/WHC/DC360</t>
  </si>
  <si>
    <t>20-21/WHC/DC361</t>
  </si>
  <si>
    <t>20-21/WHC/DC362</t>
  </si>
  <si>
    <t>20-21/WHC/DC363</t>
  </si>
  <si>
    <t>20-21/WHC/DC364</t>
  </si>
  <si>
    <t>20-21/WHC/DC365</t>
  </si>
  <si>
    <t>20-21/WHC/DC366</t>
  </si>
  <si>
    <t>20-21/WHC/DC367</t>
  </si>
  <si>
    <t>20-21/WHC/DC368</t>
  </si>
  <si>
    <t>20-21/WHC/DC369</t>
  </si>
  <si>
    <t>20-21/WHC/DC370</t>
  </si>
  <si>
    <t>20-21/WHC/DC371</t>
  </si>
  <si>
    <t>20-21/WHC/DC372</t>
  </si>
  <si>
    <t>20-21/WHC/DC373</t>
  </si>
  <si>
    <t>20-21/WHC/DC374</t>
  </si>
  <si>
    <t>20-21/WHC/DC375</t>
  </si>
  <si>
    <t>20-21/WHC/DC376</t>
  </si>
  <si>
    <t>20-21/WHC/DC377</t>
  </si>
  <si>
    <t>20-21/WHC/DC378</t>
  </si>
  <si>
    <t>20-21/WHC/DC379</t>
  </si>
  <si>
    <t>20-21/WHC/DC380</t>
  </si>
  <si>
    <t>20-21/WHC/DC381</t>
  </si>
  <si>
    <t>20-21/WHC/DC382</t>
  </si>
  <si>
    <t>20-21/WHC/DC383</t>
  </si>
  <si>
    <t>20-21/WHC/DC384</t>
  </si>
  <si>
    <t>20-21/WHC/DC385</t>
  </si>
  <si>
    <t>20-21/WHC/DC386</t>
  </si>
  <si>
    <t>20-21/WHC/DC387</t>
  </si>
  <si>
    <t>20-21/WHC/DC388</t>
  </si>
  <si>
    <t>20-21/WHC/DC389</t>
  </si>
  <si>
    <t>20-21/WHC/DC390</t>
  </si>
  <si>
    <t>20-21/WHC/DC391</t>
  </si>
  <si>
    <t>20-21/WHC/DC392</t>
  </si>
  <si>
    <t>20-21/WHC/DC393</t>
  </si>
  <si>
    <t>20-21/WHC/DC394</t>
  </si>
  <si>
    <t>20-21/WHC/DC395</t>
  </si>
  <si>
    <t>20-21/WHC/DC396</t>
  </si>
  <si>
    <t>20-21/WHC/DC397</t>
  </si>
  <si>
    <t>20-21/WHC/DC398</t>
  </si>
  <si>
    <t>20-21/WHC/DC399</t>
  </si>
  <si>
    <t>20-21/WHC/DC400</t>
  </si>
  <si>
    <t>20-21/WHC/DC401</t>
  </si>
  <si>
    <t>20-21/WHC/DC402</t>
  </si>
  <si>
    <t>20-21/WHC/DC403</t>
  </si>
  <si>
    <t>20-21/WHC/DC404</t>
  </si>
  <si>
    <t>20-21/WHC/DC405</t>
  </si>
  <si>
    <t>20-21/WHC/DC406</t>
  </si>
  <si>
    <t>20-21/WHC/DC407</t>
  </si>
  <si>
    <t>20-21/WHC/DC408</t>
  </si>
  <si>
    <t>-</t>
  </si>
  <si>
    <t>JUL-2019-20</t>
  </si>
  <si>
    <t>HNPR/20-21/8</t>
  </si>
  <si>
    <t>HNPR/20-21/9</t>
  </si>
  <si>
    <t>HNPR/20-21/10</t>
  </si>
  <si>
    <t>HNPR/20-21/11</t>
  </si>
  <si>
    <t>HNPR/20-21/12</t>
  </si>
  <si>
    <t>HNPR/20-21/13</t>
  </si>
  <si>
    <t>HNPR/20-21/14</t>
  </si>
  <si>
    <t>HNPR/20-21/15</t>
  </si>
  <si>
    <t>HNPR/20-21/16</t>
  </si>
  <si>
    <t>HNPR/20-21/17</t>
  </si>
  <si>
    <t>HNPR/20-21/18</t>
  </si>
  <si>
    <t>HNPR/20-21/19</t>
  </si>
  <si>
    <t>HNPR/20-21/20</t>
  </si>
  <si>
    <t>HYD II</t>
  </si>
  <si>
    <t>03024341</t>
  </si>
  <si>
    <t>PUNNAM SHIVA KUMAR.</t>
  </si>
  <si>
    <t>FFS JV JUL-20 HYDI</t>
  </si>
  <si>
    <t>03082963</t>
  </si>
  <si>
    <t>P SHIVAJI</t>
  </si>
  <si>
    <t>13082712</t>
  </si>
  <si>
    <t>PALLANTLA SRAVANI</t>
  </si>
  <si>
    <t>13024207</t>
  </si>
  <si>
    <t>M RINKI</t>
  </si>
  <si>
    <t>FFS JV JUL-20 HYDII</t>
  </si>
  <si>
    <t>13080441</t>
  </si>
  <si>
    <t>SIDDAMSETTI SIRISH KUMAR</t>
  </si>
  <si>
    <t>13083432</t>
  </si>
  <si>
    <t>JOE ALEX RUTGERS</t>
  </si>
  <si>
    <t>13083448</t>
  </si>
  <si>
    <t>GARLAPATI ADITHYA</t>
  </si>
  <si>
    <t>13083511</t>
  </si>
  <si>
    <t>AELLA NIKITHA REDDY</t>
  </si>
  <si>
    <t>13083615</t>
  </si>
  <si>
    <t>BALLA ABHISHEK</t>
  </si>
  <si>
    <t>13083620</t>
  </si>
  <si>
    <t>M KEERTHIDAKSINYA</t>
  </si>
  <si>
    <t>13083797</t>
  </si>
  <si>
    <t>KOKONDA MURALI KRISHNA</t>
  </si>
  <si>
    <t>03024430</t>
  </si>
  <si>
    <t>SYED ABDUL MOIEED</t>
  </si>
  <si>
    <t>13083828</t>
  </si>
  <si>
    <t>J SHEREESH KUMAR</t>
  </si>
  <si>
    <t>13092885</t>
  </si>
  <si>
    <t>ANUMANDLA BHANUPRAKASH REDDY</t>
  </si>
  <si>
    <t>HNPR/20-21/C2</t>
  </si>
  <si>
    <t>Notice pay recovery Credit nore</t>
  </si>
  <si>
    <t>Asset Recovery</t>
  </si>
  <si>
    <t>AUG-2019-20</t>
  </si>
  <si>
    <t>03022313</t>
  </si>
  <si>
    <t>PRAVEEN KUMAR GANDURI</t>
  </si>
  <si>
    <t>03024400</t>
  </si>
  <si>
    <t>MUVVA NISHANTH</t>
  </si>
  <si>
    <t>13022397</t>
  </si>
  <si>
    <t>RAM NIKHIL VARMA</t>
  </si>
  <si>
    <t>13023315</t>
  </si>
  <si>
    <t>KARTHIK REDDY DYASANI</t>
  </si>
  <si>
    <t>13080942</t>
  </si>
  <si>
    <t>SRINIVAS PENDELA</t>
  </si>
  <si>
    <t>13080944</t>
  </si>
  <si>
    <t>BHANU PRASAD ABBABATHULA</t>
  </si>
  <si>
    <t>13081386</t>
  </si>
  <si>
    <t>SRINIVASA RAO JAKKA</t>
  </si>
  <si>
    <t>13083198</t>
  </si>
  <si>
    <t>CHOKKALA MUKHESH KUMAR</t>
  </si>
  <si>
    <t>13083288</t>
  </si>
  <si>
    <t>PUCHHALA RAJAVARDHAN REDDY</t>
  </si>
  <si>
    <t>13083528</t>
  </si>
  <si>
    <t>MUSHAM PRASANNA KUMARI</t>
  </si>
  <si>
    <t>13083659</t>
  </si>
  <si>
    <t>KALKUDE KRISHNAKANTH</t>
  </si>
  <si>
    <t>HYD I</t>
  </si>
  <si>
    <t>03083506</t>
  </si>
  <si>
    <t>KOLIPAKA BHARGAVI</t>
  </si>
  <si>
    <t>S MAMATHA</t>
  </si>
  <si>
    <t>03092894</t>
  </si>
  <si>
    <t>SYED ALTAF AHMED</t>
  </si>
  <si>
    <t>13092842</t>
  </si>
  <si>
    <t>PESALA SRIKARAITIHAAS</t>
  </si>
  <si>
    <t>HNPR/20-21/21</t>
  </si>
  <si>
    <t>FFS JV AUG20 HYD I</t>
  </si>
  <si>
    <t>FFS JV AUG-20 HYDII</t>
  </si>
  <si>
    <t>FFS RECOVERY:03083506</t>
  </si>
  <si>
    <t>FFS RECOVERY:13082959</t>
  </si>
  <si>
    <t>HNPR/20-21/22</t>
  </si>
  <si>
    <t>HNPR/20-21/23</t>
  </si>
  <si>
    <t>HNPR/20-21/24</t>
  </si>
  <si>
    <t>HNPR/20-21/25</t>
  </si>
  <si>
    <t>HNPR/20-21/26</t>
  </si>
  <si>
    <t>HNPR/20-21/27</t>
  </si>
  <si>
    <t>HNPR/20-21/28</t>
  </si>
  <si>
    <t>HNPR/20-21/29</t>
  </si>
  <si>
    <t>HNPR/20-21/30</t>
  </si>
  <si>
    <t>HNPR/20-21/34</t>
  </si>
  <si>
    <t>HNPR/20-21/35</t>
  </si>
  <si>
    <t>HNPR/20-21/36</t>
  </si>
  <si>
    <t>HNPR/20-21/37</t>
  </si>
  <si>
    <t>HNPR/20-21/C3</t>
  </si>
  <si>
    <t>HNPR/20-21/C4</t>
  </si>
  <si>
    <t>HNPR/20-21/C5</t>
  </si>
  <si>
    <t>20-21/HYD1EXP/05</t>
  </si>
  <si>
    <t>20-21/HYD2EXP/05</t>
  </si>
  <si>
    <t>HRCM/2020-21/01</t>
  </si>
  <si>
    <t>20-21/HYD1EXP/06</t>
  </si>
  <si>
    <t>20-21/HYD2EXP/06</t>
  </si>
  <si>
    <t>SEP-20</t>
  </si>
  <si>
    <t>03022571</t>
  </si>
  <si>
    <t>03023866</t>
  </si>
  <si>
    <t>03023941</t>
  </si>
  <si>
    <t>03024157</t>
  </si>
  <si>
    <t>03024247</t>
  </si>
  <si>
    <t>03024265</t>
  </si>
  <si>
    <t>03082967</t>
  </si>
  <si>
    <t>13083003</t>
  </si>
  <si>
    <t>13083234</t>
  </si>
  <si>
    <t>13083241</t>
  </si>
  <si>
    <t>13083293</t>
  </si>
  <si>
    <t>13083451</t>
  </si>
  <si>
    <t>13083648</t>
  </si>
  <si>
    <t>13083803</t>
  </si>
  <si>
    <t>13083805</t>
  </si>
  <si>
    <t>13083933</t>
  </si>
  <si>
    <t>13083954</t>
  </si>
  <si>
    <t>13084036</t>
  </si>
  <si>
    <t>13084042</t>
  </si>
  <si>
    <t>03082365</t>
  </si>
  <si>
    <t>03024232</t>
  </si>
  <si>
    <t>13023114</t>
  </si>
  <si>
    <t>JITHENDER DESHETTI</t>
  </si>
  <si>
    <t>NAVEEN KUMAR KATHOJU</t>
  </si>
  <si>
    <t>BIRADAR ROHIT</t>
  </si>
  <si>
    <t>CHANDUPATLA SRAVYA</t>
  </si>
  <si>
    <t>MANDULA RAJESH</t>
  </si>
  <si>
    <t>NARAVENI KANAKA LAKSHMI</t>
  </si>
  <si>
    <t>AMERE AKHIL ANAND</t>
  </si>
  <si>
    <t>BOMIDI MANOJ KUMAR</t>
  </si>
  <si>
    <t>R SAI TEJA</t>
  </si>
  <si>
    <t>ELLENDULA VINAY KUMAR</t>
  </si>
  <si>
    <t>PALADUGU DIYANSHU</t>
  </si>
  <si>
    <t>VUBA NAVEEN BABU</t>
  </si>
  <si>
    <t>PAILLA HARIKA.</t>
  </si>
  <si>
    <t>GUNDLAPALLI SAI KIRAN</t>
  </si>
  <si>
    <t>GOURU SAISHARAN</t>
  </si>
  <si>
    <t>PODILA PRUDHVI RAJ</t>
  </si>
  <si>
    <t>KALLURI VASANTHASAI</t>
  </si>
  <si>
    <t>SOUMITH MAKKAJI</t>
  </si>
  <si>
    <t>PASUPUNATI HARIKA</t>
  </si>
  <si>
    <t>FFS JV SEP20 HYD I</t>
  </si>
  <si>
    <t>FFS JV SEP20 HYDII</t>
  </si>
  <si>
    <t>FFS RECOVERY:03082365</t>
  </si>
  <si>
    <t>FFS RECOVERY:03024232</t>
  </si>
  <si>
    <t>FFS RECOVERY:13023114</t>
  </si>
  <si>
    <t>FFS RECOVERY :13083659</t>
  </si>
  <si>
    <t>HNPR/20-21/38</t>
  </si>
  <si>
    <t>HNPR/20-21/39</t>
  </si>
  <si>
    <t>HNPR/20-21/40</t>
  </si>
  <si>
    <t>HNPR/20-21/41</t>
  </si>
  <si>
    <t>HNPR/20-21/42</t>
  </si>
  <si>
    <t>HNPR/20-21/43</t>
  </si>
  <si>
    <t>HNPR/20-21/44</t>
  </si>
  <si>
    <t>HNPR/20-21/45</t>
  </si>
  <si>
    <t>HNPR/20-21/46</t>
  </si>
  <si>
    <t>HNPR/20-21/47</t>
  </si>
  <si>
    <t>HNPR/20-21/48</t>
  </si>
  <si>
    <t>HNPR/20-21/49</t>
  </si>
  <si>
    <t>HNPR/20-21/50</t>
  </si>
  <si>
    <t>HNPR/20-21/51</t>
  </si>
  <si>
    <t>HNPR/20-21/52</t>
  </si>
  <si>
    <t>HNPR/20-21/53</t>
  </si>
  <si>
    <t>HNPR/20-21/54</t>
  </si>
  <si>
    <t>HNPR/20-21/55</t>
  </si>
  <si>
    <t>HNPR/20-21/56</t>
  </si>
  <si>
    <t>HNPR/20-21/57</t>
  </si>
  <si>
    <t>HNPR/20-21/58</t>
  </si>
  <si>
    <t>HNPR/20-21/59</t>
  </si>
  <si>
    <t>HNPR/20-21/60</t>
  </si>
  <si>
    <t>HNPR/20-21/C6</t>
  </si>
  <si>
    <t>CN Notice pay recovery</t>
  </si>
  <si>
    <t>OCT-20</t>
  </si>
  <si>
    <t>03016350</t>
  </si>
  <si>
    <t>03024387</t>
  </si>
  <si>
    <t>03081023</t>
  </si>
  <si>
    <t>03081801</t>
  </si>
  <si>
    <t>03083496</t>
  </si>
  <si>
    <t>03093008</t>
  </si>
  <si>
    <t>03093011</t>
  </si>
  <si>
    <t>13083392</t>
  </si>
  <si>
    <t>13083823</t>
  </si>
  <si>
    <t>13083850</t>
  </si>
  <si>
    <t>13083887</t>
  </si>
  <si>
    <t>13083966</t>
  </si>
  <si>
    <t>13084068</t>
  </si>
  <si>
    <t>13084072</t>
  </si>
  <si>
    <t>13084186</t>
  </si>
  <si>
    <t>13084198</t>
  </si>
  <si>
    <t>13092846</t>
  </si>
  <si>
    <t>KAMALJEET KAUR KALSI</t>
  </si>
  <si>
    <t>BANDARI MANOHAR YADAV</t>
  </si>
  <si>
    <t>AJAY REDDY BONDUGULA</t>
  </si>
  <si>
    <t>MOHD NAWAZUL KHADIR</t>
  </si>
  <si>
    <t>SUKKA SHERWIN MOSES</t>
  </si>
  <si>
    <t>MUDAPELLI MARUTHI</t>
  </si>
  <si>
    <t>GADDAM MOUNIKA</t>
  </si>
  <si>
    <t>G VARUN VISWANATH</t>
  </si>
  <si>
    <t>KANDI SHANMUKHA SRINIVAS</t>
  </si>
  <si>
    <t>NARISETTY VAIBHAV</t>
  </si>
  <si>
    <t>KAMATAM PRUDHVI</t>
  </si>
  <si>
    <t>KETHA ABHISHIKTH</t>
  </si>
  <si>
    <t>MOHAMMED ABDUL HADI</t>
  </si>
  <si>
    <t>TUNUGUNTLA SAI TRINATH</t>
  </si>
  <si>
    <t>ASFIYA KHANAM</t>
  </si>
  <si>
    <t>A DANIEL FRANCIS</t>
  </si>
  <si>
    <t>GADEELA MANOGNA</t>
  </si>
  <si>
    <t>FFS JV OCT20 HYD I</t>
  </si>
  <si>
    <t>FFS JV OCT20 HYDII</t>
  </si>
  <si>
    <t>20-21/HYD1EXP/07</t>
  </si>
  <si>
    <t>20-21/HYD2EXP/07</t>
  </si>
  <si>
    <t>HNPR/20-21/61</t>
  </si>
  <si>
    <t>HNPR/20-21/62</t>
  </si>
  <si>
    <t>HNPR/20-21/63</t>
  </si>
  <si>
    <t>HNPR/20-21/64</t>
  </si>
  <si>
    <t>HNPR/20-21/65</t>
  </si>
  <si>
    <t>HNPR/20-21/66</t>
  </si>
  <si>
    <t>HNPR/20-21/67</t>
  </si>
  <si>
    <t>HNPR/20-21/68</t>
  </si>
  <si>
    <t>HNPR/20-21/69</t>
  </si>
  <si>
    <t>HNPR/20-21/70</t>
  </si>
  <si>
    <t>HNPR/20-21/71</t>
  </si>
  <si>
    <t>HNPR/20-21/72</t>
  </si>
  <si>
    <t>HNPR/20-21/73</t>
  </si>
  <si>
    <t>HNPR/20-21/74</t>
  </si>
  <si>
    <t>HNPR/20-21/75</t>
  </si>
  <si>
    <t>HNPR/20-21/76</t>
  </si>
  <si>
    <t>HNPR/20-21/77</t>
  </si>
  <si>
    <t>NOV-20</t>
  </si>
  <si>
    <t>Nooney Leela Sai Lakshmi </t>
  </si>
  <si>
    <t>NIHARIKA MOGILI</t>
  </si>
  <si>
    <t>SONTI SUBRAMANYAM PRASAD</t>
  </si>
  <si>
    <t>SHAIK AQUEELA ROSHINI</t>
  </si>
  <si>
    <t>SAMEERA FATIMA</t>
  </si>
  <si>
    <t>DHARAVATH SAI TEJA</t>
  </si>
  <si>
    <t>AENREDDY SANKEATH REDDY</t>
  </si>
  <si>
    <t>KONKATI AKHILA</t>
  </si>
  <si>
    <t>CHAITANYA BABU GUTTA</t>
  </si>
  <si>
    <t>OMKAR MANUBOTHULA</t>
  </si>
  <si>
    <t>KATRA GADDA ANUPAMA</t>
  </si>
  <si>
    <t>SAVITIGADDA HONEY DEEP</t>
  </si>
  <si>
    <t>SAI KRISHNA D</t>
  </si>
  <si>
    <t>KARIPE SHARATH</t>
  </si>
  <si>
    <t>GADIYARAM SURAJ KUMAR</t>
  </si>
  <si>
    <t>BANOTH MEENAKSHI</t>
  </si>
  <si>
    <t>SOMARAM HIMA BINDHU</t>
  </si>
  <si>
    <t>ROHITH RACHAMALLA</t>
  </si>
  <si>
    <t>GUNDAM SANDEEP REDDY</t>
  </si>
  <si>
    <t>DODDIKADI VAMSHI KRISHNA</t>
  </si>
  <si>
    <t>DUGGU AKSHITA</t>
  </si>
  <si>
    <t>V R SRIMAN AKHIL</t>
  </si>
  <si>
    <t>MIRZA IKRAMULLAH BAIG</t>
  </si>
  <si>
    <t>MANUPADI BALAJI PRASAD</t>
  </si>
  <si>
    <t>SHITANSHU PRAKASH DWIVEDI</t>
  </si>
  <si>
    <t>MOHAMMAD MUFTEEN ANSAAR</t>
  </si>
  <si>
    <t>T RISHI PRASAD</t>
  </si>
  <si>
    <t>S JITHENDER REDDY</t>
  </si>
  <si>
    <t>SHAIK MD SHAFI</t>
  </si>
  <si>
    <t>NAVEEN RAPARTHI</t>
  </si>
  <si>
    <t>03024187</t>
  </si>
  <si>
    <t>03023087</t>
  </si>
  <si>
    <t>03024487</t>
  </si>
  <si>
    <t>03024490</t>
  </si>
  <si>
    <t>03081987</t>
  </si>
  <si>
    <t>03093005</t>
  </si>
  <si>
    <t>03093037</t>
  </si>
  <si>
    <t>03093073</t>
  </si>
  <si>
    <t>13022818</t>
  </si>
  <si>
    <t>13023320</t>
  </si>
  <si>
    <t>13024216</t>
  </si>
  <si>
    <t>13024459</t>
  </si>
  <si>
    <t>13083218</t>
  </si>
  <si>
    <t>13083299</t>
  </si>
  <si>
    <t>13083356</t>
  </si>
  <si>
    <t>13083667</t>
  </si>
  <si>
    <t>13083709</t>
  </si>
  <si>
    <t>13083800</t>
  </si>
  <si>
    <t>13083851</t>
  </si>
  <si>
    <t>13083873</t>
  </si>
  <si>
    <t>13084044</t>
  </si>
  <si>
    <t>13084048</t>
  </si>
  <si>
    <t>13084064</t>
  </si>
  <si>
    <t>13084248</t>
  </si>
  <si>
    <t>13084480</t>
  </si>
  <si>
    <t>13084674</t>
  </si>
  <si>
    <t>13092882</t>
  </si>
  <si>
    <t>13092954</t>
  </si>
  <si>
    <t>13092969</t>
  </si>
  <si>
    <t>03023794</t>
  </si>
  <si>
    <t>FFS RECOVERY:03024187</t>
  </si>
  <si>
    <t>FFS JV NOV20 HYD I</t>
  </si>
  <si>
    <t>FFS JV NOV20 HYDII</t>
  </si>
  <si>
    <t>HNPR/20-21/78</t>
  </si>
  <si>
    <t>HNPR/20-21/79</t>
  </si>
  <si>
    <t>HNPR/20-21/80</t>
  </si>
  <si>
    <t>HNPR/20-21/81</t>
  </si>
  <si>
    <t>HNPR/20-21/82</t>
  </si>
  <si>
    <t>HNPR/20-21/83</t>
  </si>
  <si>
    <t>HNPR/20-21/84</t>
  </si>
  <si>
    <t>HNPR/20-21/85</t>
  </si>
  <si>
    <t>HNPR/20-21/86</t>
  </si>
  <si>
    <t>HNPR/20-21/87</t>
  </si>
  <si>
    <t>HNPR/20-21/88</t>
  </si>
  <si>
    <t>HNPR/20-21/89</t>
  </si>
  <si>
    <t>HNPR/20-21/90</t>
  </si>
  <si>
    <t>HNPR/20-21/91</t>
  </si>
  <si>
    <t>HNPR/20-21/92</t>
  </si>
  <si>
    <t>HNPR/20-21/93</t>
  </si>
  <si>
    <t>HNPR/20-21/94</t>
  </si>
  <si>
    <t>HNPR/20-21/95</t>
  </si>
  <si>
    <t>HNPR/20-21/96</t>
  </si>
  <si>
    <t>HNPR/20-21/97</t>
  </si>
  <si>
    <t>HNPR/20-21/98</t>
  </si>
  <si>
    <t>HNPR/20-21/99</t>
  </si>
  <si>
    <t>HNPR/20-21/100</t>
  </si>
  <si>
    <t>HNPR/20-21/101</t>
  </si>
  <si>
    <t>HNPR/20-21/102</t>
  </si>
  <si>
    <t>HNPR/20-21/103</t>
  </si>
  <si>
    <t>HNPR/20-21/104</t>
  </si>
  <si>
    <t>HNPR/20-21/105</t>
  </si>
  <si>
    <t>HNPR/20-21/106</t>
  </si>
  <si>
    <t>HNPR/20-21/107</t>
  </si>
  <si>
    <t>HNPR/20-21/108</t>
  </si>
  <si>
    <t>HNPR/20-21/C07</t>
  </si>
  <si>
    <t>HNPR/20-21/C08</t>
  </si>
  <si>
    <t>HNPR/20-21/C09</t>
  </si>
  <si>
    <t>HNPR/20-21/C10</t>
  </si>
  <si>
    <t>HNPR/20-21/C11</t>
  </si>
  <si>
    <t>20-21/HYD1EXP/08</t>
  </si>
  <si>
    <t>20-21/HYD2EXP/08</t>
  </si>
  <si>
    <t>As per GSTR-1</t>
  </si>
  <si>
    <t>Natural A/c</t>
  </si>
  <si>
    <t>Natural Account Description</t>
  </si>
  <si>
    <t>Opening Bal</t>
  </si>
  <si>
    <t xml:space="preserve"> Period Debit </t>
  </si>
  <si>
    <t xml:space="preserve"> Period Credit </t>
  </si>
  <si>
    <t>Closing Bal</t>
  </si>
  <si>
    <t>Service revenue  India</t>
  </si>
  <si>
    <t>As per TB-Nov-20</t>
  </si>
  <si>
    <t>Manual reversel entries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</si>
</sst>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(* #,##0.00_);_(* \(#,##0.00\);_(* &quot;-&quot;??_);_(@_)"/>
    <numFmt numFmtId="164" formatCode="_(&quot;$&quot;* #,##0.00_);_(&quot;$&quot;* \(#,##0.00\);_(&quot;$&quot;* &quot;-&quot;??_);_(@_)"/>
    <numFmt numFmtId="165" formatCode="_ * #,##0_ ;_ * \-#,##0_ ;_ * &quot;-&quot;_ ;_ @_ "/>
    <numFmt numFmtId="166" formatCode="_ * #,##0.00_ ;_ * \-#,##0.00_ ;_ * &quot;-&quot;??_ ;_ @_ "/>
    <numFmt numFmtId="167" formatCode="_-&quot;$&quot;* #,##0.00_-;\-&quot;$&quot;* #,##0.00_-;_-&quot;$&quot;* &quot;-&quot;??_-;_-@_-"/>
    <numFmt numFmtId="168" formatCode="_-* #,##0.00_-;\-* #,##0.00_-;_-* &quot;-&quot;??_-;_-@_-"/>
    <numFmt numFmtId="169" formatCode="_(* #,##0_);_(* \(#,##0\);_(* &quot;-&quot;??_);_(@_)"/>
    <numFmt numFmtId="170" formatCode="&quot;$&quot;#,##0.00"/>
    <numFmt numFmtId="171" formatCode="#,##0\ &quot;m&quot;;[Red]\(#,##0\)\ &quot;m&quot;;&quot;- &quot;"/>
    <numFmt numFmtId="172" formatCode="_(* #,##0_);[Red]_(* \(#,##0\);_(* &quot;&quot;\ \-\ &quot;&quot;_);_(@_)"/>
    <numFmt numFmtId="173" formatCode="_(* #,##0_);[Red]_(* \(#,##0\);_(* &quot;&quot;&quot;&quot;\ \-\ &quot;&quot;&quot;&quot;_);_(@_)"/>
    <numFmt numFmtId="174" formatCode="_(* #,##0,_);[Red]_(* \(#,##0,\);_(* &quot;&quot;&quot;&quot;\ \-\ &quot;&quot;&quot;&quot;_);_(@_)"/>
    <numFmt numFmtId="175" formatCode="_(* #,##0,,_);_(* \(#,##0,,\);_(* &quot;-&quot;_)"/>
    <numFmt numFmtId="176" formatCode="_(* #,##0_);[Red]_(* \(#,##0\);_(* &quot;&quot;&quot;&quot;&quot;&quot;&quot;&quot;\ \-\ &quot;&quot;&quot;&quot;&quot;&quot;&quot;&quot;_);_(@_)"/>
    <numFmt numFmtId="177" formatCode="0.00_)"/>
    <numFmt numFmtId="178" formatCode="0%_);\(0%\)"/>
    <numFmt numFmtId="179" formatCode="0%;\(0%\)"/>
    <numFmt numFmtId="180" formatCode="_(* #,##0,_);[Red]_(* \(#,##0,\);_(* &quot;&quot;&quot;&quot;&quot;&quot;&quot;&quot;\ \-\ &quot;&quot;&quot;&quot;&quot;&quot;&quot;&quot;_);_(@_)"/>
    <numFmt numFmtId="181" formatCode="0%;\(0%\);;"/>
    <numFmt numFmtId="182" formatCode="_ &quot;\&quot;* #,##0_ ;_ &quot;\&quot;* \-#,##0_ ;_ &quot;\&quot;* &quot;-&quot;_ ;_ @_ "/>
    <numFmt numFmtId="183" formatCode="_ &quot;\&quot;* #,##0.00_ ;_ &quot;\&quot;* \-#,##0.00_ ;_ &quot;\&quot;* &quot;-&quot;??_ ;_ @_ "/>
    <numFmt numFmtId="184" formatCode="_ * #,##0_ ;_ * \-#,##0_ ;_ * &quot;-&quot;??_ ;_ @_ "/>
    <numFmt numFmtId="185" formatCode="[$-409]mmm\-yy;@"/>
    <numFmt numFmtId="186" formatCode="_-* #,##0_-;\-* #,##0_-;_-* &quot;-&quot;??_-;_-@_-"/>
    <numFmt numFmtId="187" formatCode="_-* #,##0.000_-;\-* #,##0.000_-;_-* &quot;-&quot;??_-;_-@_-"/>
    <numFmt numFmtId="188" formatCode="0.0%"/>
    <numFmt numFmtId="189" formatCode="0.000000"/>
    <numFmt numFmtId="190" formatCode="_-* #,##0.0_-;\-* #,##0.0_-;_-* &quot;-&quot;??_-;_-@_-"/>
    <numFmt numFmtId="191" formatCode="#,##0.00_ ;\-#,##0.00\ "/>
    <numFmt numFmtId="192" formatCode="#,##0_ ;\-#,##0\ "/>
  </numFmts>
  <fonts count="9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name val="바탕체"/>
      <family val="1"/>
      <charset val="255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name val="Helv"/>
      <charset val="204"/>
    </font>
    <font>
      <sz val="10"/>
      <name val="Helv"/>
    </font>
    <font>
      <sz val="11"/>
      <color indexed="9"/>
      <name val="Calibri"/>
      <family val="2"/>
    </font>
    <font>
      <sz val="9"/>
      <name val="Helv"/>
    </font>
    <font>
      <sz val="11"/>
      <color indexed="2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sz val="8"/>
      <name val="Times New Roman"/>
      <family val="1"/>
    </font>
    <font>
      <b/>
      <sz val="11"/>
      <color indexed="52"/>
      <name val="Calibri"/>
      <family val="2"/>
    </font>
    <font>
      <b/>
      <sz val="10"/>
      <name val="Helv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sz val="12"/>
      <name val="Tms Rmn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0"/>
      <name val="ＭＳ ゴシック"/>
      <family val="3"/>
      <charset val="128"/>
    </font>
    <font>
      <sz val="11"/>
      <color indexed="52"/>
      <name val="Calibri"/>
      <family val="2"/>
    </font>
    <font>
      <b/>
      <sz val="11"/>
      <name val="Helv"/>
      <family val="2"/>
    </font>
    <font>
      <sz val="11"/>
      <color indexed="60"/>
      <name val="Calibri"/>
      <family val="2"/>
    </font>
    <font>
      <b/>
      <i/>
      <sz val="16"/>
      <name val="Helv"/>
    </font>
    <font>
      <b/>
      <sz val="11"/>
      <color indexed="63"/>
      <name val="Calibri"/>
      <family val="2"/>
    </font>
    <font>
      <sz val="8"/>
      <color indexed="8"/>
      <name val="Tahoma"/>
      <family val="2"/>
    </font>
    <font>
      <sz val="10"/>
      <name val="MS Sans Serif"/>
      <family val="2"/>
    </font>
    <font>
      <b/>
      <sz val="10"/>
      <name val="MS Sans Serif"/>
      <family val="2"/>
    </font>
    <font>
      <sz val="8"/>
      <color indexed="38"/>
      <name val="Arial"/>
      <family val="2"/>
    </font>
    <font>
      <b/>
      <sz val="9"/>
      <name val="Arial"/>
      <family val="2"/>
    </font>
    <font>
      <b/>
      <i/>
      <sz val="16"/>
      <name val="Arial"/>
      <family val="2"/>
    </font>
    <font>
      <b/>
      <sz val="12"/>
      <color indexed="32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b/>
      <sz val="10"/>
      <name val="Times New Roman"/>
      <family val="1"/>
    </font>
    <font>
      <sz val="10"/>
      <name val="Segoe UI"/>
      <family val="2"/>
    </font>
    <font>
      <b/>
      <sz val="10"/>
      <name val="Segoe U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Tahoma"/>
      <family val="2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Tahoma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sz val="11"/>
      <color rgb="FF1F497D"/>
      <name val="Calibri"/>
      <family val="2"/>
      <scheme val="minor"/>
    </font>
    <font>
      <b/>
      <sz val="11"/>
      <color rgb="FF000000"/>
      <name val="Calibri"/>
      <family val="2"/>
    </font>
    <font>
      <sz val="10"/>
      <color theme="1"/>
      <name val="Arial Unicode MS"/>
      <family val="2"/>
    </font>
  </fonts>
  <fills count="6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mediumGray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EEAF6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96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8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0"/>
    <xf numFmtId="0" fontId="8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4" fillId="0" borderId="0" applyNumberFormat="0" applyFill="0" applyBorder="0" applyAlignment="0" applyProtection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8" fillId="0" borderId="0"/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7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1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4" fillId="0" borderId="0" applyNumberFormat="0" applyFill="0" applyBorder="0" applyAlignment="0" applyProtection="0"/>
    <xf numFmtId="0" fontId="7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6" fillId="0" borderId="0">
      <alignment vertical="top"/>
    </xf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7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4" fillId="0" borderId="0"/>
    <xf numFmtId="0" fontId="1" fillId="0" borderId="0"/>
    <xf numFmtId="0" fontId="67" fillId="29" borderId="0" applyNumberFormat="0" applyBorder="0" applyAlignment="0" applyProtection="0"/>
    <xf numFmtId="0" fontId="2" fillId="2" borderId="0" applyNumberFormat="0" applyBorder="0" applyAlignment="0" applyProtection="0"/>
    <xf numFmtId="0" fontId="67" fillId="30" borderId="0" applyNumberFormat="0" applyBorder="0" applyAlignment="0" applyProtection="0"/>
    <xf numFmtId="0" fontId="2" fillId="3" borderId="0" applyNumberFormat="0" applyBorder="0" applyAlignment="0" applyProtection="0"/>
    <xf numFmtId="0" fontId="67" fillId="31" borderId="0" applyNumberFormat="0" applyBorder="0" applyAlignment="0" applyProtection="0"/>
    <xf numFmtId="0" fontId="2" fillId="4" borderId="0" applyNumberFormat="0" applyBorder="0" applyAlignment="0" applyProtection="0"/>
    <xf numFmtId="0" fontId="67" fillId="32" borderId="0" applyNumberFormat="0" applyBorder="0" applyAlignment="0" applyProtection="0"/>
    <xf numFmtId="0" fontId="2" fillId="5" borderId="0" applyNumberFormat="0" applyBorder="0" applyAlignment="0" applyProtection="0"/>
    <xf numFmtId="0" fontId="67" fillId="33" borderId="0" applyNumberFormat="0" applyBorder="0" applyAlignment="0" applyProtection="0"/>
    <xf numFmtId="0" fontId="2" fillId="6" borderId="0" applyNumberFormat="0" applyBorder="0" applyAlignment="0" applyProtection="0"/>
    <xf numFmtId="0" fontId="67" fillId="34" borderId="0" applyNumberFormat="0" applyBorder="0" applyAlignment="0" applyProtection="0"/>
    <xf numFmtId="0" fontId="2" fillId="7" borderId="0" applyNumberFormat="0" applyBorder="0" applyAlignment="0" applyProtection="0"/>
    <xf numFmtId="0" fontId="67" fillId="35" borderId="0" applyNumberFormat="0" applyBorder="0" applyAlignment="0" applyProtection="0"/>
    <xf numFmtId="0" fontId="2" fillId="8" borderId="0" applyNumberFormat="0" applyBorder="0" applyAlignment="0" applyProtection="0"/>
    <xf numFmtId="0" fontId="67" fillId="36" borderId="0" applyNumberFormat="0" applyBorder="0" applyAlignment="0" applyProtection="0"/>
    <xf numFmtId="0" fontId="2" fillId="9" borderId="0" applyNumberFormat="0" applyBorder="0" applyAlignment="0" applyProtection="0"/>
    <xf numFmtId="0" fontId="67" fillId="37" borderId="0" applyNumberFormat="0" applyBorder="0" applyAlignment="0" applyProtection="0"/>
    <xf numFmtId="0" fontId="2" fillId="10" borderId="0" applyNumberFormat="0" applyBorder="0" applyAlignment="0" applyProtection="0"/>
    <xf numFmtId="0" fontId="67" fillId="38" borderId="0" applyNumberFormat="0" applyBorder="0" applyAlignment="0" applyProtection="0"/>
    <xf numFmtId="0" fontId="2" fillId="5" borderId="0" applyNumberFormat="0" applyBorder="0" applyAlignment="0" applyProtection="0"/>
    <xf numFmtId="0" fontId="67" fillId="39" borderId="0" applyNumberFormat="0" applyBorder="0" applyAlignment="0" applyProtection="0"/>
    <xf numFmtId="0" fontId="2" fillId="8" borderId="0" applyNumberFormat="0" applyBorder="0" applyAlignment="0" applyProtection="0"/>
    <xf numFmtId="0" fontId="67" fillId="40" borderId="0" applyNumberFormat="0" applyBorder="0" applyAlignment="0" applyProtection="0"/>
    <xf numFmtId="0" fontId="2" fillId="11" borderId="0" applyNumberFormat="0" applyBorder="0" applyAlignment="0" applyProtection="0"/>
    <xf numFmtId="0" fontId="68" fillId="41" borderId="0" applyNumberFormat="0" applyBorder="0" applyAlignment="0" applyProtection="0"/>
    <xf numFmtId="0" fontId="9" fillId="12" borderId="0" applyNumberFormat="0" applyBorder="0" applyAlignment="0" applyProtection="0"/>
    <xf numFmtId="0" fontId="68" fillId="42" borderId="0" applyNumberFormat="0" applyBorder="0" applyAlignment="0" applyProtection="0"/>
    <xf numFmtId="0" fontId="9" fillId="9" borderId="0" applyNumberFormat="0" applyBorder="0" applyAlignment="0" applyProtection="0"/>
    <xf numFmtId="0" fontId="68" fillId="43" borderId="0" applyNumberFormat="0" applyBorder="0" applyAlignment="0" applyProtection="0"/>
    <xf numFmtId="0" fontId="9" fillId="10" borderId="0" applyNumberFormat="0" applyBorder="0" applyAlignment="0" applyProtection="0"/>
    <xf numFmtId="0" fontId="68" fillId="44" borderId="0" applyNumberFormat="0" applyBorder="0" applyAlignment="0" applyProtection="0"/>
    <xf numFmtId="0" fontId="9" fillId="13" borderId="0" applyNumberFormat="0" applyBorder="0" applyAlignment="0" applyProtection="0"/>
    <xf numFmtId="0" fontId="68" fillId="45" borderId="0" applyNumberFormat="0" applyBorder="0" applyAlignment="0" applyProtection="0"/>
    <xf numFmtId="0" fontId="9" fillId="14" borderId="0" applyNumberFormat="0" applyBorder="0" applyAlignment="0" applyProtection="0"/>
    <xf numFmtId="0" fontId="68" fillId="46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 applyNumberFormat="0" applyFill="0" applyBorder="0" applyAlignment="0" applyProtection="0"/>
    <xf numFmtId="0" fontId="68" fillId="47" borderId="0" applyNumberFormat="0" applyBorder="0" applyAlignment="0" applyProtection="0"/>
    <xf numFmtId="0" fontId="9" fillId="16" borderId="0" applyNumberFormat="0" applyBorder="0" applyAlignment="0" applyProtection="0"/>
    <xf numFmtId="0" fontId="68" fillId="48" borderId="0" applyNumberFormat="0" applyBorder="0" applyAlignment="0" applyProtection="0"/>
    <xf numFmtId="0" fontId="9" fillId="17" borderId="0" applyNumberFormat="0" applyBorder="0" applyAlignment="0" applyProtection="0"/>
    <xf numFmtId="0" fontId="68" fillId="49" borderId="0" applyNumberFormat="0" applyBorder="0" applyAlignment="0" applyProtection="0"/>
    <xf numFmtId="0" fontId="9" fillId="18" borderId="0" applyNumberFormat="0" applyBorder="0" applyAlignment="0" applyProtection="0"/>
    <xf numFmtId="0" fontId="68" fillId="50" borderId="0" applyNumberFormat="0" applyBorder="0" applyAlignment="0" applyProtection="0"/>
    <xf numFmtId="0" fontId="9" fillId="13" borderId="0" applyNumberFormat="0" applyBorder="0" applyAlignment="0" applyProtection="0"/>
    <xf numFmtId="0" fontId="68" fillId="51" borderId="0" applyNumberFormat="0" applyBorder="0" applyAlignment="0" applyProtection="0"/>
    <xf numFmtId="0" fontId="9" fillId="14" borderId="0" applyNumberFormat="0" applyBorder="0" applyAlignment="0" applyProtection="0"/>
    <xf numFmtId="0" fontId="68" fillId="52" borderId="0" applyNumberFormat="0" applyBorder="0" applyAlignment="0" applyProtection="0"/>
    <xf numFmtId="0" fontId="9" fillId="19" borderId="0" applyNumberFormat="0" applyBorder="0" applyAlignment="0" applyProtection="0"/>
    <xf numFmtId="0" fontId="69" fillId="53" borderId="0" applyNumberFormat="0" applyBorder="0" applyAlignment="0" applyProtection="0"/>
    <xf numFmtId="0" fontId="11" fillId="3" borderId="0" applyNumberFormat="0" applyBorder="0" applyAlignment="0" applyProtection="0"/>
    <xf numFmtId="170" fontId="12" fillId="0" borderId="0" applyFill="0"/>
    <xf numFmtId="170" fontId="12" fillId="0" borderId="0">
      <alignment horizontal="center"/>
    </xf>
    <xf numFmtId="0" fontId="12" fillId="0" borderId="0" applyFill="0">
      <alignment horizontal="center"/>
    </xf>
    <xf numFmtId="170" fontId="13" fillId="0" borderId="1" applyFill="0"/>
    <xf numFmtId="0" fontId="1" fillId="0" borderId="0" applyFont="0" applyAlignment="0"/>
    <xf numFmtId="0" fontId="14" fillId="0" borderId="0" applyFill="0">
      <alignment vertical="top"/>
    </xf>
    <xf numFmtId="0" fontId="13" fillId="0" borderId="0" applyFill="0">
      <alignment horizontal="left" vertical="top"/>
    </xf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170" fontId="15" fillId="0" borderId="2" applyFill="0"/>
    <xf numFmtId="0" fontId="1" fillId="0" borderId="0" applyNumberFormat="0" applyFont="0" applyAlignment="0"/>
    <xf numFmtId="0" fontId="14" fillId="0" borderId="0" applyFill="0">
      <alignment wrapText="1"/>
    </xf>
    <xf numFmtId="0" fontId="13" fillId="0" borderId="0" applyFill="0">
      <alignment horizontal="left" vertical="top" wrapText="1"/>
    </xf>
    <xf numFmtId="170" fontId="16" fillId="0" borderId="0" applyFill="0"/>
    <xf numFmtId="0" fontId="17" fillId="0" borderId="0" applyNumberFormat="0" applyFont="0" applyAlignment="0">
      <alignment horizontal="center"/>
    </xf>
    <xf numFmtId="0" fontId="18" fillId="0" borderId="0" applyFill="0">
      <alignment vertical="top" wrapText="1"/>
    </xf>
    <xf numFmtId="0" fontId="15" fillId="0" borderId="0" applyFill="0">
      <alignment horizontal="left" vertical="top" wrapText="1"/>
    </xf>
    <xf numFmtId="170" fontId="1" fillId="0" borderId="0" applyFill="0"/>
    <xf numFmtId="0" fontId="17" fillId="0" borderId="0" applyNumberFormat="0" applyFont="0" applyAlignment="0">
      <alignment horizontal="center"/>
    </xf>
    <xf numFmtId="0" fontId="19" fillId="0" borderId="0" applyFill="0">
      <alignment vertical="center" wrapText="1"/>
    </xf>
    <xf numFmtId="0" fontId="20" fillId="0" borderId="0">
      <alignment horizontal="left" vertical="center" wrapText="1"/>
    </xf>
    <xf numFmtId="170" fontId="21" fillId="0" borderId="0" applyFill="0"/>
    <xf numFmtId="0" fontId="17" fillId="0" borderId="0" applyNumberFormat="0" applyFont="0" applyAlignment="0">
      <alignment horizontal="center"/>
    </xf>
    <xf numFmtId="0" fontId="22" fillId="0" borderId="0" applyFill="0">
      <alignment horizontal="center" vertical="center" wrapText="1"/>
    </xf>
    <xf numFmtId="0" fontId="1" fillId="0" borderId="0" applyFill="0">
      <alignment horizontal="center" vertical="center" wrapText="1"/>
    </xf>
    <xf numFmtId="170" fontId="23" fillId="0" borderId="0" applyFill="0"/>
    <xf numFmtId="0" fontId="17" fillId="0" borderId="0" applyNumberFormat="0" applyFont="0" applyAlignment="0">
      <alignment horizontal="center"/>
    </xf>
    <xf numFmtId="0" fontId="24" fillId="0" borderId="0" applyFill="0">
      <alignment horizontal="center" vertical="center" wrapText="1"/>
    </xf>
    <xf numFmtId="0" fontId="25" fillId="0" borderId="0" applyFill="0">
      <alignment horizontal="center" vertical="center" wrapText="1"/>
    </xf>
    <xf numFmtId="170" fontId="26" fillId="0" borderId="0" applyFill="0"/>
    <xf numFmtId="0" fontId="17" fillId="0" borderId="0" applyNumberFormat="0" applyFont="0" applyAlignment="0">
      <alignment horizontal="center"/>
    </xf>
    <xf numFmtId="0" fontId="27" fillId="0" borderId="0">
      <alignment horizontal="center" wrapText="1"/>
    </xf>
    <xf numFmtId="0" fontId="23" fillId="0" borderId="0" applyFill="0">
      <alignment horizontal="center" wrapText="1"/>
    </xf>
    <xf numFmtId="171" fontId="1" fillId="0" borderId="0" applyFill="0" applyBorder="0" applyAlignment="0"/>
    <xf numFmtId="172" fontId="28" fillId="0" borderId="0" applyFill="0" applyBorder="0" applyAlignment="0"/>
    <xf numFmtId="173" fontId="28" fillId="0" borderId="0" applyFill="0" applyBorder="0" applyAlignment="0"/>
    <xf numFmtId="174" fontId="28" fillId="0" borderId="0" applyFill="0" applyBorder="0" applyAlignment="0"/>
    <xf numFmtId="175" fontId="28" fillId="0" borderId="0" applyFill="0" applyBorder="0" applyAlignment="0"/>
    <xf numFmtId="171" fontId="1" fillId="0" borderId="0" applyFill="0" applyBorder="0" applyAlignment="0"/>
    <xf numFmtId="176" fontId="28" fillId="0" borderId="0" applyFill="0" applyBorder="0" applyAlignment="0"/>
    <xf numFmtId="172" fontId="28" fillId="0" borderId="0" applyFill="0" applyBorder="0" applyAlignment="0"/>
    <xf numFmtId="0" fontId="70" fillId="54" borderId="19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29" fillId="20" borderId="3" applyNumberFormat="0" applyAlignment="0" applyProtection="0"/>
    <xf numFmtId="0" fontId="30" fillId="0" borderId="0"/>
    <xf numFmtId="0" fontId="71" fillId="55" borderId="20" applyNumberFormat="0" applyAlignment="0" applyProtection="0"/>
    <xf numFmtId="0" fontId="31" fillId="21" borderId="4" applyNumberFormat="0" applyAlignment="0" applyProtection="0"/>
    <xf numFmtId="168" fontId="67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" fillId="0" borderId="0"/>
    <xf numFmtId="43" fontId="67" fillId="0" borderId="0" applyFont="0" applyFill="0" applyBorder="0" applyAlignment="0" applyProtection="0"/>
    <xf numFmtId="168" fontId="6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1" fillId="0" borderId="0"/>
    <xf numFmtId="166" fontId="32" fillId="0" borderId="0" applyFont="0" applyFill="0" applyBorder="0" applyAlignment="0" applyProtection="0"/>
    <xf numFmtId="0" fontId="1" fillId="0" borderId="0"/>
    <xf numFmtId="166" fontId="6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7" fillId="0" borderId="0" applyFont="0" applyFill="0" applyBorder="0" applyAlignment="0" applyProtection="0"/>
    <xf numFmtId="166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72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64" fontId="67" fillId="0" borderId="0" applyFont="0" applyFill="0" applyBorder="0" applyAlignment="0" applyProtection="0"/>
    <xf numFmtId="14" fontId="6" fillId="0" borderId="0" applyFill="0" applyBorder="0" applyAlignment="0"/>
    <xf numFmtId="0" fontId="33" fillId="0" borderId="0" applyNumberFormat="0" applyFill="0" applyBorder="0" applyAlignment="0" applyProtection="0"/>
    <xf numFmtId="171" fontId="1" fillId="0" borderId="0" applyFill="0" applyBorder="0" applyAlignment="0"/>
    <xf numFmtId="172" fontId="28" fillId="0" borderId="0" applyFill="0" applyBorder="0" applyAlignment="0"/>
    <xf numFmtId="171" fontId="1" fillId="0" borderId="0" applyFill="0" applyBorder="0" applyAlignment="0"/>
    <xf numFmtId="176" fontId="28" fillId="0" borderId="0" applyFill="0" applyBorder="0" applyAlignment="0"/>
    <xf numFmtId="172" fontId="28" fillId="0" borderId="0" applyFill="0" applyBorder="0" applyAlignment="0"/>
    <xf numFmtId="0" fontId="7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73" fillId="56" borderId="0" applyNumberFormat="0" applyBorder="0" applyAlignment="0" applyProtection="0"/>
    <xf numFmtId="0" fontId="35" fillId="4" borderId="0" applyNumberFormat="0" applyBorder="0" applyAlignment="0" applyProtection="0"/>
    <xf numFmtId="38" fontId="12" fillId="22" borderId="0" applyNumberFormat="0" applyBorder="0" applyAlignment="0" applyProtection="0"/>
    <xf numFmtId="0" fontId="36" fillId="0" borderId="0">
      <alignment horizontal="left"/>
    </xf>
    <xf numFmtId="0" fontId="15" fillId="0" borderId="5" applyNumberFormat="0" applyAlignment="0" applyProtection="0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0" fontId="15" fillId="0" borderId="6">
      <alignment horizontal="left" vertical="center"/>
    </xf>
    <xf numFmtId="14" fontId="37" fillId="23" borderId="7">
      <alignment horizontal="center" vertical="center" wrapText="1"/>
    </xf>
    <xf numFmtId="0" fontId="74" fillId="0" borderId="21" applyNumberFormat="0" applyFill="0" applyAlignment="0" applyProtection="0"/>
    <xf numFmtId="0" fontId="38" fillId="0" borderId="8" applyNumberFormat="0" applyFill="0" applyAlignment="0" applyProtection="0"/>
    <xf numFmtId="0" fontId="75" fillId="0" borderId="22" applyNumberFormat="0" applyFill="0" applyAlignment="0" applyProtection="0"/>
    <xf numFmtId="0" fontId="39" fillId="0" borderId="9" applyNumberFormat="0" applyFill="0" applyAlignment="0" applyProtection="0"/>
    <xf numFmtId="0" fontId="76" fillId="0" borderId="23" applyNumberFormat="0" applyFill="0" applyAlignment="0" applyProtection="0"/>
    <xf numFmtId="0" fontId="40" fillId="0" borderId="10" applyNumberFormat="0" applyFill="0" applyAlignment="0" applyProtection="0"/>
    <xf numFmtId="0" fontId="7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7" fillId="57" borderId="19" applyNumberFormat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10" fontId="12" fillId="24" borderId="11" applyNumberFormat="0" applyBorder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0" fontId="41" fillId="7" borderId="3" applyNumberFormat="0" applyAlignment="0" applyProtection="0"/>
    <xf numFmtId="37" fontId="42" fillId="0" borderId="0" applyBorder="0"/>
    <xf numFmtId="171" fontId="1" fillId="0" borderId="0" applyFill="0" applyBorder="0" applyAlignment="0"/>
    <xf numFmtId="172" fontId="28" fillId="0" borderId="0" applyFill="0" applyBorder="0" applyAlignment="0"/>
    <xf numFmtId="171" fontId="1" fillId="0" borderId="0" applyFill="0" applyBorder="0" applyAlignment="0"/>
    <xf numFmtId="176" fontId="28" fillId="0" borderId="0" applyFill="0" applyBorder="0" applyAlignment="0"/>
    <xf numFmtId="172" fontId="28" fillId="0" borderId="0" applyFill="0" applyBorder="0" applyAlignment="0"/>
    <xf numFmtId="0" fontId="78" fillId="0" borderId="24" applyNumberFormat="0" applyFill="0" applyAlignment="0" applyProtection="0"/>
    <xf numFmtId="0" fontId="43" fillId="0" borderId="12" applyNumberFormat="0" applyFill="0" applyAlignment="0" applyProtection="0"/>
    <xf numFmtId="0" fontId="44" fillId="0" borderId="7"/>
    <xf numFmtId="0" fontId="79" fillId="58" borderId="0" applyNumberFormat="0" applyBorder="0" applyAlignment="0" applyProtection="0"/>
    <xf numFmtId="0" fontId="45" fillId="25" borderId="0" applyNumberFormat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177" fontId="46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1" fillId="0" borderId="0"/>
    <xf numFmtId="0" fontId="67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67" fillId="0" borderId="0"/>
    <xf numFmtId="0" fontId="2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1" fillId="0" borderId="0"/>
    <xf numFmtId="0" fontId="67" fillId="0" borderId="0"/>
    <xf numFmtId="0" fontId="2" fillId="0" borderId="0"/>
    <xf numFmtId="0" fontId="8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0" fillId="0" borderId="0"/>
    <xf numFmtId="0" fontId="67" fillId="59" borderId="25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2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1" fillId="26" borderId="13" applyNumberFormat="0" applyFont="0" applyAlignment="0" applyProtection="0"/>
    <xf numFmtId="0" fontId="82" fillId="54" borderId="26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0" fontId="47" fillId="20" borderId="14" applyNumberFormat="0" applyAlignment="0" applyProtection="0"/>
    <xf numFmtId="9" fontId="67" fillId="0" borderId="0" applyFont="0" applyFill="0" applyBorder="0" applyAlignment="0" applyProtection="0"/>
    <xf numFmtId="178" fontId="1" fillId="0" borderId="0" applyFont="0" applyFill="0" applyBorder="0" applyAlignment="0" applyProtection="0"/>
    <xf numFmtId="175" fontId="28" fillId="0" borderId="0" applyFont="0" applyFill="0" applyBorder="0" applyAlignment="0" applyProtection="0"/>
    <xf numFmtId="179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1" fontId="1" fillId="0" borderId="0" applyFill="0" applyBorder="0" applyAlignment="0"/>
    <xf numFmtId="172" fontId="28" fillId="0" borderId="0" applyFill="0" applyBorder="0" applyAlignment="0"/>
    <xf numFmtId="171" fontId="1" fillId="0" borderId="0" applyFill="0" applyBorder="0" applyAlignment="0"/>
    <xf numFmtId="176" fontId="28" fillId="0" borderId="0" applyFill="0" applyBorder="0" applyAlignment="0"/>
    <xf numFmtId="172" fontId="28" fillId="0" borderId="0" applyFill="0" applyBorder="0" applyAlignment="0"/>
    <xf numFmtId="0" fontId="49" fillId="0" borderId="0" applyNumberFormat="0" applyFont="0" applyFill="0" applyBorder="0" applyAlignment="0" applyProtection="0">
      <alignment horizontal="left"/>
    </xf>
    <xf numFmtId="15" fontId="49" fillId="0" borderId="0" applyFont="0" applyFill="0" applyBorder="0" applyAlignment="0" applyProtection="0"/>
    <xf numFmtId="4" fontId="49" fillId="0" borderId="0" applyFont="0" applyFill="0" applyBorder="0" applyAlignment="0" applyProtection="0"/>
    <xf numFmtId="0" fontId="50" fillId="0" borderId="7">
      <alignment horizontal="center"/>
    </xf>
    <xf numFmtId="3" fontId="49" fillId="0" borderId="0" applyFont="0" applyFill="0" applyBorder="0" applyAlignment="0" applyProtection="0"/>
    <xf numFmtId="0" fontId="49" fillId="27" borderId="0" applyNumberFormat="0" applyFont="0" applyBorder="0" applyAlignment="0" applyProtection="0"/>
    <xf numFmtId="4" fontId="12" fillId="22" borderId="0" applyFill="0"/>
    <xf numFmtId="0" fontId="51" fillId="0" borderId="0">
      <alignment horizontal="left" indent="7"/>
    </xf>
    <xf numFmtId="0" fontId="12" fillId="0" borderId="0" applyFill="0">
      <alignment horizontal="left" indent="7"/>
    </xf>
    <xf numFmtId="170" fontId="52" fillId="0" borderId="15" applyFill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37" fillId="0" borderId="11" applyNumberFormat="0" applyFont="0" applyBorder="0">
      <alignment horizontal="right"/>
    </xf>
    <xf numFmtId="0" fontId="53" fillId="0" borderId="0" applyFill="0"/>
    <xf numFmtId="0" fontId="15" fillId="0" borderId="0" applyFill="0"/>
    <xf numFmtId="4" fontId="52" fillId="0" borderId="15" applyFill="0"/>
    <xf numFmtId="0" fontId="1" fillId="0" borderId="0" applyNumberFormat="0" applyFont="0" applyBorder="0" applyAlignment="0"/>
    <xf numFmtId="0" fontId="18" fillId="0" borderId="0" applyFill="0">
      <alignment horizontal="left" indent="1"/>
    </xf>
    <xf numFmtId="0" fontId="54" fillId="0" borderId="0" applyFill="0">
      <alignment horizontal="left" indent="1"/>
    </xf>
    <xf numFmtId="4" fontId="21" fillId="0" borderId="0" applyFill="0"/>
    <xf numFmtId="0" fontId="1" fillId="0" borderId="0" applyNumberFormat="0" applyFont="0" applyFill="0" applyBorder="0" applyAlignment="0"/>
    <xf numFmtId="0" fontId="18" fillId="0" borderId="0" applyFill="0">
      <alignment horizontal="left" indent="2"/>
    </xf>
    <xf numFmtId="0" fontId="15" fillId="0" borderId="0" applyFill="0">
      <alignment horizontal="left" indent="2"/>
    </xf>
    <xf numFmtId="4" fontId="21" fillId="0" borderId="0" applyFill="0"/>
    <xf numFmtId="0" fontId="1" fillId="0" borderId="0" applyNumberFormat="0" applyFont="0" applyBorder="0" applyAlignment="0"/>
    <xf numFmtId="0" fontId="55" fillId="0" borderId="0">
      <alignment horizontal="left" indent="3"/>
    </xf>
    <xf numFmtId="0" fontId="56" fillId="0" borderId="0" applyFill="0">
      <alignment horizontal="left" indent="3"/>
    </xf>
    <xf numFmtId="4" fontId="21" fillId="0" borderId="0" applyFill="0"/>
    <xf numFmtId="0" fontId="1" fillId="0" borderId="0" applyNumberFormat="0" applyFont="0" applyBorder="0" applyAlignment="0"/>
    <xf numFmtId="0" fontId="22" fillId="0" borderId="0">
      <alignment horizontal="left" indent="4"/>
    </xf>
    <xf numFmtId="0" fontId="1" fillId="0" borderId="0" applyFill="0">
      <alignment horizontal="left" indent="4"/>
    </xf>
    <xf numFmtId="4" fontId="23" fillId="0" borderId="0" applyFill="0"/>
    <xf numFmtId="0" fontId="1" fillId="0" borderId="0" applyNumberFormat="0" applyFont="0" applyBorder="0" applyAlignment="0"/>
    <xf numFmtId="0" fontId="24" fillId="0" borderId="0">
      <alignment horizontal="left" indent="5"/>
    </xf>
    <xf numFmtId="0" fontId="25" fillId="0" borderId="0" applyFill="0">
      <alignment horizontal="left" indent="5"/>
    </xf>
    <xf numFmtId="4" fontId="26" fillId="0" borderId="0" applyFill="0"/>
    <xf numFmtId="0" fontId="1" fillId="0" borderId="0" applyNumberFormat="0" applyFont="0" applyFill="0" applyBorder="0" applyAlignment="0"/>
    <xf numFmtId="0" fontId="27" fillId="0" borderId="0" applyFill="0">
      <alignment horizontal="left" indent="6"/>
    </xf>
    <xf numFmtId="0" fontId="23" fillId="0" borderId="0" applyFill="0">
      <alignment horizontal="left" indent="6"/>
    </xf>
    <xf numFmtId="1" fontId="32" fillId="0" borderId="0" applyBorder="0">
      <alignment horizontal="left" vertical="top" wrapText="1"/>
    </xf>
    <xf numFmtId="0" fontId="1" fillId="0" borderId="0"/>
    <xf numFmtId="0" fontId="6" fillId="0" borderId="0">
      <alignment vertical="top"/>
    </xf>
    <xf numFmtId="0" fontId="44" fillId="0" borderId="0"/>
    <xf numFmtId="49" fontId="6" fillId="0" borderId="0" applyFill="0" applyBorder="0" applyAlignment="0"/>
    <xf numFmtId="180" fontId="28" fillId="0" borderId="0" applyFill="0" applyBorder="0" applyAlignment="0"/>
    <xf numFmtId="181" fontId="28" fillId="0" borderId="0" applyFill="0" applyBorder="0" applyAlignment="0"/>
    <xf numFmtId="0" fontId="57" fillId="0" borderId="0" applyFill="0" applyBorder="0" applyProtection="0">
      <alignment horizontal="left" vertical="top"/>
    </xf>
    <xf numFmtId="0" fontId="8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84" fillId="0" borderId="27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59" fillId="0" borderId="16" applyNumberFormat="0" applyFill="0" applyAlignment="0" applyProtection="0"/>
    <xf numFmtId="0" fontId="85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9" fontId="61" fillId="0" borderId="0" applyFont="0" applyFill="0" applyBorder="0" applyAlignment="0" applyProtection="0"/>
    <xf numFmtId="165" fontId="62" fillId="0" borderId="0" applyFont="0" applyFill="0" applyBorder="0" applyAlignment="0" applyProtection="0"/>
    <xf numFmtId="166" fontId="62" fillId="0" borderId="0" applyFont="0" applyFill="0" applyBorder="0" applyAlignment="0" applyProtection="0"/>
    <xf numFmtId="182" fontId="62" fillId="0" borderId="0" applyFont="0" applyFill="0" applyBorder="0" applyAlignment="0" applyProtection="0"/>
    <xf numFmtId="183" fontId="62" fillId="0" borderId="0" applyFont="0" applyFill="0" applyBorder="0" applyAlignment="0" applyProtection="0"/>
    <xf numFmtId="0" fontId="62" fillId="0" borderId="0"/>
  </cellStyleXfs>
  <cellXfs count="328">
    <xf numFmtId="0" fontId="0" fillId="0" borderId="0" xfId="0"/>
    <xf numFmtId="0" fontId="63" fillId="0" borderId="11" xfId="1163" applyFont="1" applyFill="1" applyBorder="1" applyAlignment="1">
      <alignment horizontal="left" vertical="center" wrapText="1"/>
    </xf>
    <xf numFmtId="0" fontId="0" fillId="0" borderId="0" xfId="0"/>
    <xf numFmtId="186" fontId="67" fillId="0" borderId="0" xfId="956" applyNumberFormat="1" applyFont="1"/>
    <xf numFmtId="15" fontId="0" fillId="0" borderId="11" xfId="0" applyNumberFormat="1" applyBorder="1"/>
    <xf numFmtId="185" fontId="63" fillId="0" borderId="11" xfId="1163" applyNumberFormat="1" applyFont="1" applyFill="1" applyBorder="1" applyAlignment="1">
      <alignment horizontal="center" vertical="center" wrapText="1"/>
    </xf>
    <xf numFmtId="15" fontId="63" fillId="0" borderId="11" xfId="116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87" fontId="67" fillId="0" borderId="0" xfId="956" applyNumberFormat="1" applyFont="1"/>
    <xf numFmtId="0" fontId="0" fillId="0" borderId="11" xfId="0" applyBorder="1"/>
    <xf numFmtId="0" fontId="84" fillId="0" borderId="11" xfId="0" applyFont="1" applyBorder="1"/>
    <xf numFmtId="0" fontId="84" fillId="0" borderId="0" xfId="0" applyFont="1"/>
    <xf numFmtId="15" fontId="0" fillId="0" borderId="0" xfId="0" applyNumberFormat="1" applyBorder="1" applyAlignment="1">
      <alignment horizontal="center"/>
    </xf>
    <xf numFmtId="0" fontId="63" fillId="0" borderId="11" xfId="1163" applyFont="1" applyFill="1" applyBorder="1" applyAlignment="1">
      <alignment vertical="center"/>
    </xf>
    <xf numFmtId="169" fontId="63" fillId="0" borderId="11" xfId="1006" applyNumberFormat="1" applyFont="1" applyFill="1" applyBorder="1" applyAlignment="1">
      <alignment horizontal="center" vertical="center" wrapText="1"/>
    </xf>
    <xf numFmtId="184" fontId="63" fillId="0" borderId="11" xfId="999" applyNumberFormat="1" applyFont="1" applyFill="1" applyBorder="1" applyAlignment="1">
      <alignment horizontal="center" vertical="center" wrapText="1"/>
    </xf>
    <xf numFmtId="186" fontId="84" fillId="0" borderId="11" xfId="956" applyNumberFormat="1" applyFont="1" applyBorder="1"/>
    <xf numFmtId="17" fontId="0" fillId="0" borderId="0" xfId="0" applyNumberFormat="1" applyBorder="1" applyAlignment="1">
      <alignment horizontal="center"/>
    </xf>
    <xf numFmtId="17" fontId="84" fillId="0" borderId="0" xfId="0" applyNumberFormat="1" applyFont="1" applyBorder="1" applyAlignment="1">
      <alignment horizontal="center"/>
    </xf>
    <xf numFmtId="15" fontId="84" fillId="0" borderId="0" xfId="0" applyNumberFormat="1" applyFont="1" applyBorder="1" applyAlignment="1">
      <alignment horizontal="center"/>
    </xf>
    <xf numFmtId="186" fontId="84" fillId="0" borderId="0" xfId="956" applyNumberFormat="1" applyFont="1" applyBorder="1"/>
    <xf numFmtId="186" fontId="84" fillId="0" borderId="0" xfId="0" applyNumberFormat="1" applyFont="1"/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32" fillId="0" borderId="0" xfId="1163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84" fillId="0" borderId="0" xfId="0" applyFont="1" applyBorder="1"/>
    <xf numFmtId="0" fontId="0" fillId="0" borderId="11" xfId="0" applyBorder="1" applyAlignment="1">
      <alignment horizontal="center"/>
    </xf>
    <xf numFmtId="0" fontId="64" fillId="0" borderId="0" xfId="0" applyNumberFormat="1" applyFont="1" applyFill="1" applyBorder="1" applyAlignment="1" applyProtection="1"/>
    <xf numFmtId="186" fontId="84" fillId="0" borderId="11" xfId="0" applyNumberFormat="1" applyFont="1" applyFill="1" applyBorder="1"/>
    <xf numFmtId="0" fontId="84" fillId="0" borderId="0" xfId="0" applyFont="1" applyFill="1"/>
    <xf numFmtId="186" fontId="84" fillId="0" borderId="0" xfId="0" applyNumberFormat="1" applyFont="1" applyBorder="1"/>
    <xf numFmtId="169" fontId="67" fillId="0" borderId="11" xfId="959" applyNumberFormat="1" applyFont="1" applyFill="1" applyBorder="1"/>
    <xf numFmtId="186" fontId="0" fillId="0" borderId="11" xfId="0" applyNumberFormat="1" applyFill="1" applyBorder="1"/>
    <xf numFmtId="0" fontId="0" fillId="0" borderId="0" xfId="0" applyFill="1"/>
    <xf numFmtId="0" fontId="0" fillId="0" borderId="11" xfId="0" applyBorder="1" applyAlignment="1">
      <alignment horizontal="center" vertical="center"/>
    </xf>
    <xf numFmtId="0" fontId="0" fillId="0" borderId="0" xfId="0"/>
    <xf numFmtId="185" fontId="0" fillId="0" borderId="11" xfId="0" applyNumberFormat="1" applyBorder="1" applyAlignment="1">
      <alignment horizontal="center" vertical="center"/>
    </xf>
    <xf numFmtId="15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Fill="1" applyBorder="1"/>
    <xf numFmtId="15" fontId="0" fillId="0" borderId="11" xfId="0" applyNumberFormat="1" applyFill="1" applyBorder="1"/>
    <xf numFmtId="187" fontId="67" fillId="0" borderId="0" xfId="956" applyNumberFormat="1" applyFont="1" applyFill="1"/>
    <xf numFmtId="0" fontId="84" fillId="0" borderId="11" xfId="0" applyFont="1" applyFill="1" applyBorder="1"/>
    <xf numFmtId="0" fontId="84" fillId="0" borderId="0" xfId="0" applyFont="1" applyFill="1" applyBorder="1"/>
    <xf numFmtId="0" fontId="84" fillId="0" borderId="11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0" fillId="60" borderId="0" xfId="0" applyFill="1"/>
    <xf numFmtId="0" fontId="84" fillId="60" borderId="0" xfId="0" applyFont="1" applyFill="1"/>
    <xf numFmtId="0" fontId="0" fillId="0" borderId="11" xfId="0" applyFill="1" applyBorder="1" applyAlignment="1">
      <alignment horizontal="center"/>
    </xf>
    <xf numFmtId="0" fontId="0" fillId="0" borderId="0" xfId="0"/>
    <xf numFmtId="186" fontId="84" fillId="0" borderId="0" xfId="956" applyNumberFormat="1" applyFont="1" applyFill="1" applyBorder="1"/>
    <xf numFmtId="186" fontId="67" fillId="0" borderId="0" xfId="956" applyNumberFormat="1" applyFont="1" applyFill="1" applyBorder="1"/>
    <xf numFmtId="0" fontId="84" fillId="0" borderId="11" xfId="0" applyFont="1" applyBorder="1" applyAlignment="1">
      <alignment horizontal="center"/>
    </xf>
    <xf numFmtId="186" fontId="67" fillId="0" borderId="0" xfId="956" applyNumberFormat="1" applyFont="1" applyBorder="1"/>
    <xf numFmtId="186" fontId="0" fillId="0" borderId="0" xfId="0" applyNumberFormat="1" applyBorder="1"/>
    <xf numFmtId="186" fontId="84" fillId="0" borderId="0" xfId="0" applyNumberFormat="1" applyFont="1" applyFill="1" applyBorder="1"/>
    <xf numFmtId="186" fontId="0" fillId="0" borderId="0" xfId="0" applyNumberFormat="1" applyFill="1" applyBorder="1"/>
    <xf numFmtId="169" fontId="0" fillId="0" borderId="0" xfId="0" applyNumberFormat="1" applyFill="1" applyBorder="1"/>
    <xf numFmtId="0" fontId="63" fillId="0" borderId="17" xfId="1163" applyFont="1" applyFill="1" applyBorder="1" applyAlignment="1">
      <alignment horizontal="left" vertical="center" wrapText="1"/>
    </xf>
    <xf numFmtId="185" fontId="63" fillId="0" borderId="17" xfId="1163" applyNumberFormat="1" applyFont="1" applyFill="1" applyBorder="1" applyAlignment="1">
      <alignment horizontal="center" vertical="center" wrapText="1"/>
    </xf>
    <xf numFmtId="15" fontId="63" fillId="0" borderId="17" xfId="1163" applyNumberFormat="1" applyFont="1" applyFill="1" applyBorder="1" applyAlignment="1">
      <alignment horizontal="center" vertical="center" wrapText="1"/>
    </xf>
    <xf numFmtId="0" fontId="63" fillId="0" borderId="17" xfId="1163" applyFont="1" applyFill="1" applyBorder="1" applyAlignment="1">
      <alignment vertical="center"/>
    </xf>
    <xf numFmtId="169" fontId="63" fillId="0" borderId="17" xfId="1006" applyNumberFormat="1" applyFont="1" applyFill="1" applyBorder="1" applyAlignment="1">
      <alignment horizontal="center" vertical="center" wrapText="1"/>
    </xf>
    <xf numFmtId="184" fontId="63" fillId="0" borderId="17" xfId="999" applyNumberFormat="1" applyFont="1" applyFill="1" applyBorder="1" applyAlignment="1">
      <alignment horizontal="center" vertical="center" wrapText="1"/>
    </xf>
    <xf numFmtId="0" fontId="63" fillId="0" borderId="0" xfId="1163" applyFont="1" applyFill="1" applyBorder="1" applyAlignment="1">
      <alignment horizontal="left" wrapText="1"/>
    </xf>
    <xf numFmtId="0" fontId="84" fillId="0" borderId="0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84" fillId="0" borderId="0" xfId="0" applyFont="1" applyBorder="1" applyAlignment="1">
      <alignment horizontal="left"/>
    </xf>
    <xf numFmtId="17" fontId="0" fillId="0" borderId="0" xfId="0" applyNumberFormat="1" applyFill="1" applyBorder="1" applyAlignment="1">
      <alignment horizontal="center"/>
    </xf>
    <xf numFmtId="15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89" fontId="0" fillId="0" borderId="0" xfId="0" applyNumberFormat="1" applyBorder="1"/>
    <xf numFmtId="43" fontId="0" fillId="0" borderId="0" xfId="0" applyNumberFormat="1" applyBorder="1"/>
    <xf numFmtId="9" fontId="67" fillId="0" borderId="0" xfId="1199" applyFont="1" applyBorder="1"/>
    <xf numFmtId="0" fontId="84" fillId="0" borderId="11" xfId="0" applyFont="1" applyBorder="1" applyAlignment="1">
      <alignment horizontal="center" vertical="center"/>
    </xf>
    <xf numFmtId="186" fontId="84" fillId="0" borderId="11" xfId="956" applyNumberFormat="1" applyFont="1" applyBorder="1" applyAlignment="1">
      <alignment horizontal="center" vertical="center"/>
    </xf>
    <xf numFmtId="9" fontId="84" fillId="0" borderId="0" xfId="1199" applyFont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84" fillId="0" borderId="11" xfId="0" applyFont="1" applyFill="1" applyBorder="1" applyAlignment="1">
      <alignment horizontal="center"/>
    </xf>
    <xf numFmtId="186" fontId="67" fillId="0" borderId="11" xfId="994" applyNumberFormat="1" applyFont="1" applyFill="1" applyBorder="1"/>
    <xf numFmtId="186" fontId="84" fillId="0" borderId="11" xfId="994" applyNumberFormat="1" applyFont="1" applyFill="1" applyBorder="1"/>
    <xf numFmtId="186" fontId="0" fillId="0" borderId="11" xfId="0" applyNumberFormat="1" applyBorder="1"/>
    <xf numFmtId="186" fontId="67" fillId="0" borderId="0" xfId="956" applyNumberFormat="1" applyFont="1" applyBorder="1" applyAlignment="1">
      <alignment horizontal="right"/>
    </xf>
    <xf numFmtId="186" fontId="84" fillId="0" borderId="11" xfId="994" applyNumberFormat="1" applyFont="1" applyFill="1" applyBorder="1" applyAlignment="1">
      <alignment horizontal="left"/>
    </xf>
    <xf numFmtId="0" fontId="0" fillId="0" borderId="11" xfId="0" applyFont="1" applyFill="1" applyBorder="1"/>
    <xf numFmtId="186" fontId="84" fillId="0" borderId="0" xfId="956" applyNumberFormat="1" applyFont="1"/>
    <xf numFmtId="186" fontId="0" fillId="0" borderId="0" xfId="0" applyNumberFormat="1" applyFill="1"/>
    <xf numFmtId="186" fontId="0" fillId="0" borderId="0" xfId="0" applyNumberFormat="1"/>
    <xf numFmtId="186" fontId="84" fillId="0" borderId="0" xfId="0" applyNumberFormat="1" applyFont="1" applyFill="1"/>
    <xf numFmtId="187" fontId="84" fillId="0" borderId="0" xfId="956" applyNumberFormat="1" applyFont="1" applyFill="1"/>
    <xf numFmtId="187" fontId="84" fillId="0" borderId="0" xfId="956" applyNumberFormat="1" applyFont="1"/>
    <xf numFmtId="0" fontId="0" fillId="0" borderId="11" xfId="0" applyFont="1" applyBorder="1"/>
    <xf numFmtId="186" fontId="67" fillId="0" borderId="11" xfId="956" applyNumberFormat="1" applyFont="1" applyBorder="1"/>
    <xf numFmtId="0" fontId="84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0" fillId="0" borderId="28" xfId="0" applyBorder="1" applyAlignment="1"/>
    <xf numFmtId="0" fontId="0" fillId="0" borderId="0" xfId="0" applyAlignment="1">
      <alignment wrapText="1"/>
    </xf>
    <xf numFmtId="0" fontId="84" fillId="0" borderId="11" xfId="0" applyFont="1" applyFill="1" applyBorder="1" applyAlignment="1">
      <alignment horizontal="center"/>
    </xf>
    <xf numFmtId="15" fontId="0" fillId="0" borderId="0" xfId="0" applyNumberFormat="1" applyBorder="1"/>
    <xf numFmtId="0" fontId="0" fillId="0" borderId="11" xfId="0" applyBorder="1" applyAlignment="1">
      <alignment horizontal="center" vertical="center" wrapText="1"/>
    </xf>
    <xf numFmtId="186" fontId="67" fillId="0" borderId="11" xfId="956" applyNumberFormat="1" applyFont="1" applyBorder="1" applyAlignment="1">
      <alignment horizontal="center" vertical="center"/>
    </xf>
    <xf numFmtId="0" fontId="0" fillId="0" borderId="11" xfId="0" applyFill="1" applyBorder="1" applyAlignment="1">
      <alignment wrapText="1"/>
    </xf>
    <xf numFmtId="186" fontId="67" fillId="0" borderId="11" xfId="994" applyNumberFormat="1" applyFont="1" applyFill="1" applyBorder="1" applyAlignment="1">
      <alignment horizontal="center"/>
    </xf>
    <xf numFmtId="186" fontId="0" fillId="0" borderId="11" xfId="0" applyNumberFormat="1" applyBorder="1" applyAlignment="1">
      <alignment horizontal="center"/>
    </xf>
    <xf numFmtId="0" fontId="0" fillId="0" borderId="0" xfId="0" applyFont="1"/>
    <xf numFmtId="186" fontId="86" fillId="0" borderId="11" xfId="956" applyNumberFormat="1" applyFont="1" applyBorder="1"/>
    <xf numFmtId="4" fontId="86" fillId="0" borderId="11" xfId="1135" applyNumberFormat="1" applyFont="1" applyBorder="1"/>
    <xf numFmtId="186" fontId="67" fillId="0" borderId="11" xfId="956" applyNumberFormat="1" applyFont="1" applyBorder="1"/>
    <xf numFmtId="0" fontId="87" fillId="0" borderId="11" xfId="1134" applyNumberFormat="1" applyFont="1" applyFill="1" applyBorder="1" applyAlignment="1" applyProtection="1"/>
    <xf numFmtId="0" fontId="87" fillId="0" borderId="11" xfId="1134" applyNumberFormat="1" applyFont="1" applyFill="1" applyBorder="1" applyAlignment="1" applyProtection="1">
      <alignment horizontal="center"/>
    </xf>
    <xf numFmtId="0" fontId="87" fillId="0" borderId="11" xfId="1121" applyFont="1" applyBorder="1"/>
    <xf numFmtId="0" fontId="87" fillId="0" borderId="18" xfId="0" applyNumberFormat="1" applyFont="1" applyFill="1" applyBorder="1" applyAlignment="1" applyProtection="1">
      <alignment horizontal="center"/>
    </xf>
    <xf numFmtId="0" fontId="87" fillId="0" borderId="11" xfId="0" applyNumberFormat="1" applyFont="1" applyFill="1" applyBorder="1" applyAlignment="1" applyProtection="1"/>
    <xf numFmtId="186" fontId="87" fillId="0" borderId="11" xfId="956" applyNumberFormat="1" applyFont="1" applyBorder="1"/>
    <xf numFmtId="0" fontId="84" fillId="0" borderId="18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17" fontId="0" fillId="0" borderId="11" xfId="0" applyNumberFormat="1" applyBorder="1"/>
    <xf numFmtId="37" fontId="67" fillId="0" borderId="11" xfId="956" applyNumberFormat="1" applyFont="1" applyBorder="1"/>
    <xf numFmtId="37" fontId="67" fillId="0" borderId="18" xfId="956" applyNumberFormat="1" applyFont="1" applyBorder="1"/>
    <xf numFmtId="37" fontId="67" fillId="0" borderId="11" xfId="956" applyNumberFormat="1" applyFont="1" applyBorder="1"/>
    <xf numFmtId="0" fontId="84" fillId="0" borderId="18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0" fontId="88" fillId="0" borderId="11" xfId="0" applyFont="1" applyBorder="1" applyAlignment="1">
      <alignment horizontal="center" vertical="center" wrapText="1"/>
    </xf>
    <xf numFmtId="0" fontId="89" fillId="0" borderId="11" xfId="0" applyFont="1" applyBorder="1" applyAlignment="1">
      <alignment horizontal="center" vertical="center" wrapText="1"/>
    </xf>
    <xf numFmtId="0" fontId="89" fillId="0" borderId="11" xfId="0" applyFont="1" applyBorder="1" applyAlignment="1">
      <alignment vertical="center" wrapText="1"/>
    </xf>
    <xf numFmtId="0" fontId="0" fillId="0" borderId="11" xfId="0" applyFont="1" applyBorder="1" applyAlignment="1">
      <alignment horizontal="center"/>
    </xf>
    <xf numFmtId="0" fontId="90" fillId="0" borderId="11" xfId="0" quotePrefix="1" applyFont="1" applyBorder="1" applyAlignment="1" applyProtection="1">
      <alignment horizontal="center" vertical="center"/>
      <protection locked="0"/>
    </xf>
    <xf numFmtId="0" fontId="84" fillId="0" borderId="11" xfId="0" applyFont="1" applyFill="1" applyBorder="1" applyAlignment="1">
      <alignment horizontal="center"/>
    </xf>
    <xf numFmtId="0" fontId="67" fillId="0" borderId="11" xfId="970" applyNumberFormat="1" applyFont="1" applyFill="1" applyBorder="1" applyAlignment="1">
      <alignment horizontal="center" vertical="center"/>
    </xf>
    <xf numFmtId="0" fontId="84" fillId="0" borderId="11" xfId="0" applyFont="1" applyFill="1" applyBorder="1" applyAlignment="1">
      <alignment horizontal="center"/>
    </xf>
    <xf numFmtId="0" fontId="86" fillId="0" borderId="11" xfId="1135" applyFont="1" applyBorder="1"/>
    <xf numFmtId="186" fontId="67" fillId="0" borderId="11" xfId="956" applyNumberFormat="1" applyFont="1" applyBorder="1"/>
    <xf numFmtId="43" fontId="0" fillId="0" borderId="0" xfId="0" applyNumberFormat="1" applyFont="1"/>
    <xf numFmtId="9" fontId="67" fillId="0" borderId="0" xfId="1199" applyFont="1"/>
    <xf numFmtId="186" fontId="67" fillId="0" borderId="0" xfId="956" applyNumberFormat="1" applyFont="1"/>
    <xf numFmtId="0" fontId="86" fillId="0" borderId="11" xfId="1146" applyFont="1" applyBorder="1"/>
    <xf numFmtId="0" fontId="91" fillId="0" borderId="11" xfId="1146" applyFont="1" applyBorder="1"/>
    <xf numFmtId="186" fontId="91" fillId="0" borderId="11" xfId="956" applyNumberFormat="1" applyFont="1" applyBorder="1"/>
    <xf numFmtId="186" fontId="67" fillId="0" borderId="11" xfId="956" applyNumberFormat="1" applyFont="1" applyFill="1" applyBorder="1"/>
    <xf numFmtId="0" fontId="0" fillId="0" borderId="0" xfId="0" applyFont="1" applyAlignment="1">
      <alignment horizontal="center"/>
    </xf>
    <xf numFmtId="0" fontId="87" fillId="0" borderId="11" xfId="1146" applyNumberFormat="1" applyFont="1" applyFill="1" applyBorder="1" applyAlignment="1" applyProtection="1"/>
    <xf numFmtId="0" fontId="87" fillId="0" borderId="11" xfId="1121" applyFont="1" applyFill="1" applyBorder="1"/>
    <xf numFmtId="0" fontId="84" fillId="0" borderId="11" xfId="0" applyFont="1" applyFill="1" applyBorder="1" applyAlignment="1">
      <alignment horizontal="center"/>
    </xf>
    <xf numFmtId="0" fontId="88" fillId="0" borderId="11" xfId="0" applyFont="1" applyBorder="1" applyAlignment="1">
      <alignment vertical="center" wrapText="1"/>
    </xf>
    <xf numFmtId="0" fontId="88" fillId="0" borderId="11" xfId="0" applyFont="1" applyFill="1" applyBorder="1" applyAlignment="1">
      <alignment vertical="center" wrapText="1"/>
    </xf>
    <xf numFmtId="0" fontId="0" fillId="0" borderId="11" xfId="0" applyFont="1" applyBorder="1" applyAlignment="1">
      <alignment horizontal="center" wrapText="1"/>
    </xf>
    <xf numFmtId="0" fontId="84" fillId="0" borderId="18" xfId="0" applyFont="1" applyBorder="1" applyAlignment="1">
      <alignment horizontal="center"/>
    </xf>
    <xf numFmtId="186" fontId="67" fillId="0" borderId="18" xfId="956" applyNumberFormat="1" applyFont="1" applyBorder="1"/>
    <xf numFmtId="185" fontId="0" fillId="0" borderId="0" xfId="0" applyNumberFormat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0" fontId="84" fillId="0" borderId="0" xfId="0" applyFont="1" applyAlignment="1">
      <alignment horizontal="center"/>
    </xf>
    <xf numFmtId="168" fontId="84" fillId="0" borderId="11" xfId="956" applyFont="1" applyBorder="1" applyAlignment="1">
      <alignment horizontal="center"/>
    </xf>
    <xf numFmtId="168" fontId="67" fillId="0" borderId="11" xfId="956" applyFont="1" applyFill="1" applyBorder="1"/>
    <xf numFmtId="168" fontId="64" fillId="0" borderId="11" xfId="956" applyFont="1" applyFill="1" applyBorder="1" applyAlignment="1" applyProtection="1"/>
    <xf numFmtId="168" fontId="67" fillId="0" borderId="0" xfId="956" applyFont="1" applyFill="1"/>
    <xf numFmtId="168" fontId="84" fillId="0" borderId="0" xfId="956" applyFont="1" applyFill="1"/>
    <xf numFmtId="168" fontId="84" fillId="0" borderId="11" xfId="956" applyFont="1" applyFill="1" applyBorder="1" applyAlignment="1">
      <alignment horizontal="center"/>
    </xf>
    <xf numFmtId="168" fontId="67" fillId="0" borderId="0" xfId="956" applyFont="1" applyFill="1" applyBorder="1"/>
    <xf numFmtId="168" fontId="67" fillId="0" borderId="0" xfId="956" applyFont="1"/>
    <xf numFmtId="168" fontId="84" fillId="0" borderId="0" xfId="956" applyFont="1"/>
    <xf numFmtId="0" fontId="84" fillId="0" borderId="11" xfId="0" applyFont="1" applyFill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168" fontId="67" fillId="0" borderId="11" xfId="956" applyNumberFormat="1" applyFont="1" applyBorder="1"/>
    <xf numFmtId="43" fontId="0" fillId="0" borderId="0" xfId="0" applyNumberFormat="1"/>
    <xf numFmtId="0" fontId="84" fillId="0" borderId="11" xfId="0" applyFont="1" applyFill="1" applyBorder="1" applyAlignment="1">
      <alignment horizontal="center"/>
    </xf>
    <xf numFmtId="168" fontId="67" fillId="0" borderId="11" xfId="956" applyNumberFormat="1" applyFont="1" applyFill="1" applyBorder="1"/>
    <xf numFmtId="186" fontId="67" fillId="0" borderId="11" xfId="956" applyNumberFormat="1" applyFont="1" applyBorder="1"/>
    <xf numFmtId="186" fontId="67" fillId="0" borderId="11" xfId="956" applyNumberFormat="1" applyFont="1" applyBorder="1"/>
    <xf numFmtId="9" fontId="67" fillId="0" borderId="0" xfId="1199" applyFont="1"/>
    <xf numFmtId="186" fontId="67" fillId="0" borderId="0" xfId="956" applyNumberFormat="1" applyFont="1"/>
    <xf numFmtId="0" fontId="67" fillId="0" borderId="11" xfId="1134" applyFont="1" applyBorder="1"/>
    <xf numFmtId="168" fontId="67" fillId="0" borderId="11" xfId="956" applyFont="1" applyBorder="1"/>
    <xf numFmtId="168" fontId="67" fillId="0" borderId="11" xfId="956" applyNumberFormat="1" applyFont="1" applyBorder="1"/>
    <xf numFmtId="0" fontId="86" fillId="0" borderId="11" xfId="1146" applyFont="1" applyBorder="1" applyAlignment="1">
      <alignment horizontal="center"/>
    </xf>
    <xf numFmtId="0" fontId="67" fillId="0" borderId="11" xfId="1134" applyFont="1" applyBorder="1" applyAlignment="1">
      <alignment horizontal="center"/>
    </xf>
    <xf numFmtId="0" fontId="86" fillId="28" borderId="11" xfId="0" applyFont="1" applyFill="1" applyBorder="1" applyAlignment="1">
      <alignment horizontal="center" vertical="top"/>
    </xf>
    <xf numFmtId="0" fontId="92" fillId="0" borderId="11" xfId="1163" applyFont="1" applyFill="1" applyBorder="1" applyAlignment="1">
      <alignment horizontal="center" vertical="center" wrapText="1"/>
    </xf>
    <xf numFmtId="185" fontId="92" fillId="0" borderId="11" xfId="1163" applyNumberFormat="1" applyFont="1" applyFill="1" applyBorder="1" applyAlignment="1">
      <alignment horizontal="center" vertical="center" wrapText="1"/>
    </xf>
    <xf numFmtId="15" fontId="92" fillId="0" borderId="11" xfId="1163" applyNumberFormat="1" applyFont="1" applyFill="1" applyBorder="1" applyAlignment="1">
      <alignment horizontal="center" vertical="center" wrapText="1"/>
    </xf>
    <xf numFmtId="0" fontId="92" fillId="0" borderId="11" xfId="1163" applyFont="1" applyFill="1" applyBorder="1" applyAlignment="1">
      <alignment horizontal="center" vertical="center"/>
    </xf>
    <xf numFmtId="186" fontId="92" fillId="0" borderId="11" xfId="956" applyNumberFormat="1" applyFont="1" applyFill="1" applyBorder="1" applyAlignment="1">
      <alignment horizontal="center" vertical="center" wrapText="1"/>
    </xf>
    <xf numFmtId="188" fontId="84" fillId="0" borderId="11" xfId="1199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/>
    </xf>
    <xf numFmtId="17" fontId="0" fillId="0" borderId="11" xfId="0" applyNumberFormat="1" applyFont="1" applyBorder="1" applyAlignment="1"/>
    <xf numFmtId="15" fontId="0" fillId="0" borderId="11" xfId="0" applyNumberFormat="1" applyFont="1" applyBorder="1" applyAlignment="1"/>
    <xf numFmtId="0" fontId="0" fillId="0" borderId="11" xfId="0" applyFont="1" applyBorder="1" applyAlignment="1"/>
    <xf numFmtId="0" fontId="0" fillId="0" borderId="11" xfId="0" applyFont="1" applyBorder="1" applyAlignment="1">
      <alignment horizontal="center"/>
    </xf>
    <xf numFmtId="0" fontId="87" fillId="0" borderId="11" xfId="1163" applyFont="1" applyFill="1" applyBorder="1" applyAlignment="1">
      <alignment horizontal="left"/>
    </xf>
    <xf numFmtId="0" fontId="0" fillId="0" borderId="11" xfId="0" applyFont="1" applyBorder="1"/>
    <xf numFmtId="186" fontId="67" fillId="0" borderId="11" xfId="956" applyNumberFormat="1" applyFont="1" applyBorder="1" applyAlignment="1">
      <alignment vertical="center"/>
    </xf>
    <xf numFmtId="188" fontId="67" fillId="0" borderId="11" xfId="1199" applyNumberFormat="1" applyFont="1" applyBorder="1"/>
    <xf numFmtId="17" fontId="0" fillId="0" borderId="11" xfId="0" applyNumberFormat="1" applyFont="1" applyBorder="1" applyAlignment="1">
      <alignment horizontal="center"/>
    </xf>
    <xf numFmtId="0" fontId="93" fillId="61" borderId="11" xfId="0" applyFont="1" applyFill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186" fontId="87" fillId="0" borderId="11" xfId="956" applyNumberFormat="1" applyFont="1" applyFill="1" applyBorder="1"/>
    <xf numFmtId="15" fontId="0" fillId="0" borderId="11" xfId="0" applyNumberFormat="1" applyFont="1" applyBorder="1"/>
    <xf numFmtId="186" fontId="67" fillId="0" borderId="11" xfId="956" applyNumberFormat="1" applyFont="1" applyFill="1" applyBorder="1" applyAlignment="1"/>
    <xf numFmtId="186" fontId="67" fillId="0" borderId="11" xfId="956" applyNumberFormat="1" applyFont="1" applyBorder="1" applyAlignment="1"/>
    <xf numFmtId="186" fontId="84" fillId="0" borderId="11" xfId="956" applyNumberFormat="1" applyFont="1" applyFill="1" applyBorder="1" applyAlignment="1"/>
    <xf numFmtId="169" fontId="67" fillId="0" borderId="11" xfId="956" applyNumberFormat="1" applyFont="1" applyBorder="1"/>
    <xf numFmtId="169" fontId="84" fillId="0" borderId="11" xfId="956" applyNumberFormat="1" applyFont="1" applyBorder="1"/>
    <xf numFmtId="190" fontId="67" fillId="0" borderId="11" xfId="956" applyNumberFormat="1" applyFont="1" applyBorder="1"/>
    <xf numFmtId="188" fontId="67" fillId="0" borderId="0" xfId="1199" applyNumberFormat="1" applyFont="1"/>
    <xf numFmtId="0" fontId="87" fillId="0" borderId="11" xfId="1" applyFont="1" applyBorder="1" applyAlignment="1">
      <alignment horizontal="center" vertical="top"/>
    </xf>
    <xf numFmtId="186" fontId="87" fillId="0" borderId="11" xfId="956" applyNumberFormat="1" applyFont="1" applyFill="1" applyBorder="1" applyAlignment="1"/>
    <xf numFmtId="0" fontId="87" fillId="0" borderId="11" xfId="1" applyFont="1" applyBorder="1" applyAlignment="1">
      <alignment vertical="top"/>
    </xf>
    <xf numFmtId="0" fontId="84" fillId="0" borderId="11" xfId="0" applyFont="1" applyBorder="1" applyAlignment="1">
      <alignment horizontal="center"/>
    </xf>
    <xf numFmtId="0" fontId="0" fillId="0" borderId="0" xfId="0" applyFont="1"/>
    <xf numFmtId="169" fontId="92" fillId="0" borderId="11" xfId="1006" applyNumberFormat="1" applyFont="1" applyFill="1" applyBorder="1" applyAlignment="1">
      <alignment horizontal="center" vertical="center" wrapText="1"/>
    </xf>
    <xf numFmtId="184" fontId="92" fillId="0" borderId="11" xfId="999" applyNumberFormat="1" applyFont="1" applyFill="1" applyBorder="1" applyAlignment="1">
      <alignment horizontal="center" vertical="center" wrapText="1"/>
    </xf>
    <xf numFmtId="1" fontId="0" fillId="0" borderId="11" xfId="0" applyNumberFormat="1" applyFont="1" applyBorder="1" applyAlignment="1">
      <alignment horizontal="center" vertical="center" wrapText="1"/>
    </xf>
    <xf numFmtId="185" fontId="0" fillId="0" borderId="11" xfId="0" applyNumberFormat="1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15" fontId="92" fillId="62" borderId="11" xfId="1163" applyNumberFormat="1" applyFont="1" applyFill="1" applyBorder="1" applyAlignment="1">
      <alignment horizontal="center" vertical="center" wrapText="1"/>
    </xf>
    <xf numFmtId="0" fontId="92" fillId="62" borderId="11" xfId="1163" applyFont="1" applyFill="1" applyBorder="1" applyAlignment="1">
      <alignment horizontal="center" vertical="center" wrapText="1"/>
    </xf>
    <xf numFmtId="0" fontId="0" fillId="62" borderId="11" xfId="0" applyFont="1" applyFill="1" applyBorder="1" applyAlignment="1">
      <alignment horizontal="center" vertical="center"/>
    </xf>
    <xf numFmtId="1" fontId="0" fillId="62" borderId="11" xfId="0" applyNumberFormat="1" applyFont="1" applyFill="1" applyBorder="1" applyAlignment="1">
      <alignment horizontal="left" vertical="center" wrapText="1"/>
    </xf>
    <xf numFmtId="0" fontId="84" fillId="0" borderId="0" xfId="0" applyFont="1" applyFill="1" applyAlignment="1">
      <alignment horizontal="center"/>
    </xf>
    <xf numFmtId="187" fontId="84" fillId="0" borderId="11" xfId="956" applyNumberFormat="1" applyFont="1" applyBorder="1" applyAlignment="1">
      <alignment horizontal="center"/>
    </xf>
    <xf numFmtId="187" fontId="67" fillId="0" borderId="11" xfId="956" applyNumberFormat="1" applyFont="1" applyBorder="1"/>
    <xf numFmtId="187" fontId="67" fillId="0" borderId="11" xfId="956" applyNumberFormat="1" applyFont="1" applyFill="1" applyBorder="1"/>
    <xf numFmtId="186" fontId="67" fillId="0" borderId="11" xfId="956" applyNumberFormat="1" applyFont="1" applyBorder="1"/>
    <xf numFmtId="186" fontId="84" fillId="0" borderId="11" xfId="956" applyNumberFormat="1" applyFont="1" applyBorder="1" applyAlignment="1">
      <alignment vertical="center"/>
    </xf>
    <xf numFmtId="0" fontId="64" fillId="0" borderId="11" xfId="0" applyNumberFormat="1" applyFont="1" applyFill="1" applyBorder="1" applyAlignment="1" applyProtection="1"/>
    <xf numFmtId="43" fontId="84" fillId="0" borderId="0" xfId="956" applyNumberFormat="1" applyFont="1"/>
    <xf numFmtId="0" fontId="64" fillId="0" borderId="11" xfId="0" quotePrefix="1" applyNumberFormat="1" applyFont="1" applyFill="1" applyBorder="1" applyAlignment="1" applyProtection="1"/>
    <xf numFmtId="0" fontId="48" fillId="28" borderId="11" xfId="0" applyFont="1" applyFill="1" applyBorder="1" applyAlignment="1">
      <alignment horizontal="left" vertical="top" wrapText="1"/>
    </xf>
    <xf numFmtId="192" fontId="64" fillId="0" borderId="11" xfId="0" applyNumberFormat="1" applyFont="1" applyFill="1" applyBorder="1" applyAlignment="1" applyProtection="1"/>
    <xf numFmtId="191" fontId="1" fillId="0" borderId="11" xfId="958" applyNumberFormat="1" applyBorder="1"/>
    <xf numFmtId="43" fontId="67" fillId="0" borderId="0" xfId="956" applyNumberFormat="1" applyFont="1"/>
    <xf numFmtId="0" fontId="84" fillId="0" borderId="11" xfId="0" applyFont="1" applyBorder="1" applyAlignment="1">
      <alignment horizontal="center"/>
    </xf>
    <xf numFmtId="186" fontId="67" fillId="0" borderId="11" xfId="994" applyNumberFormat="1" applyFont="1" applyFill="1" applyBorder="1" applyAlignment="1">
      <alignment horizontal="center"/>
    </xf>
    <xf numFmtId="186" fontId="84" fillId="0" borderId="11" xfId="0" applyNumberFormat="1" applyFont="1" applyBorder="1"/>
    <xf numFmtId="0" fontId="88" fillId="63" borderId="11" xfId="0" applyFont="1" applyFill="1" applyBorder="1" applyAlignment="1">
      <alignment vertical="center" wrapText="1"/>
    </xf>
    <xf numFmtId="0" fontId="88" fillId="63" borderId="11" xfId="0" applyFont="1" applyFill="1" applyBorder="1" applyAlignment="1">
      <alignment horizontal="center" vertical="center" wrapText="1"/>
    </xf>
    <xf numFmtId="0" fontId="0" fillId="63" borderId="11" xfId="0" applyFont="1" applyFill="1" applyBorder="1" applyAlignment="1">
      <alignment horizontal="center"/>
    </xf>
    <xf numFmtId="186" fontId="67" fillId="0" borderId="11" xfId="994" applyNumberFormat="1" applyFont="1" applyFill="1" applyBorder="1" applyAlignment="1">
      <alignment horizontal="center"/>
    </xf>
    <xf numFmtId="0" fontId="84" fillId="0" borderId="11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0" fontId="65" fillId="0" borderId="11" xfId="0" applyNumberFormat="1" applyFont="1" applyFill="1" applyBorder="1" applyAlignment="1" applyProtection="1"/>
    <xf numFmtId="0" fontId="92" fillId="0" borderId="11" xfId="0" applyNumberFormat="1" applyFont="1" applyFill="1" applyBorder="1" applyAlignment="1" applyProtection="1">
      <alignment horizontal="center"/>
    </xf>
    <xf numFmtId="168" fontId="84" fillId="0" borderId="11" xfId="956" applyFont="1" applyBorder="1"/>
    <xf numFmtId="0" fontId="84" fillId="0" borderId="11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0" fontId="64" fillId="0" borderId="11" xfId="0" quotePrefix="1" applyNumberFormat="1" applyFont="1" applyFill="1" applyBorder="1" applyAlignment="1" applyProtection="1">
      <alignment horizontal="right" vertical="top" wrapText="1"/>
    </xf>
    <xf numFmtId="0" fontId="66" fillId="0" borderId="11" xfId="0" applyNumberFormat="1" applyFont="1" applyFill="1" applyBorder="1" applyAlignment="1" applyProtection="1"/>
    <xf numFmtId="0" fontId="0" fillId="0" borderId="11" xfId="0" applyFont="1" applyBorder="1" applyAlignment="1">
      <alignment horizontal="center" vertical="center"/>
    </xf>
    <xf numFmtId="0" fontId="84" fillId="0" borderId="11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11" xfId="0" applyFont="1" applyFill="1" applyBorder="1" applyAlignment="1">
      <alignment horizontal="center"/>
    </xf>
    <xf numFmtId="0" fontId="0" fillId="62" borderId="11" xfId="0" applyFont="1" applyFill="1" applyBorder="1" applyAlignment="1">
      <alignment horizontal="left" vertical="center"/>
    </xf>
    <xf numFmtId="15" fontId="0" fillId="0" borderId="11" xfId="0" applyNumberFormat="1" applyBorder="1" applyAlignment="1">
      <alignment horizontal="center"/>
    </xf>
    <xf numFmtId="0" fontId="0" fillId="0" borderId="11" xfId="0" applyFont="1" applyBorder="1" applyAlignment="1">
      <alignment horizontal="left" vertical="center"/>
    </xf>
    <xf numFmtId="186" fontId="67" fillId="0" borderId="11" xfId="956" applyNumberFormat="1" applyFont="1" applyBorder="1" applyAlignment="1">
      <alignment horizontal="center" vertical="center"/>
    </xf>
    <xf numFmtId="186" fontId="67" fillId="0" borderId="11" xfId="956" applyNumberFormat="1" applyFont="1" applyBorder="1"/>
    <xf numFmtId="192" fontId="64" fillId="0" borderId="11" xfId="0" applyNumberFormat="1" applyFont="1" applyFill="1" applyBorder="1" applyAlignment="1" applyProtection="1">
      <alignment horizontal="right"/>
    </xf>
    <xf numFmtId="192" fontId="1" fillId="0" borderId="11" xfId="958" applyNumberFormat="1" applyBorder="1" applyAlignment="1">
      <alignment horizontal="right"/>
    </xf>
    <xf numFmtId="1" fontId="64" fillId="0" borderId="11" xfId="0" applyNumberFormat="1" applyFont="1" applyFill="1" applyBorder="1" applyAlignment="1" applyProtection="1"/>
    <xf numFmtId="1" fontId="64" fillId="0" borderId="11" xfId="0" applyNumberFormat="1" applyFont="1" applyFill="1" applyBorder="1" applyAlignment="1" applyProtection="1">
      <alignment horizontal="left"/>
    </xf>
    <xf numFmtId="0" fontId="84" fillId="0" borderId="11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4" fontId="0" fillId="0" borderId="0" xfId="0" applyNumberFormat="1" applyFont="1"/>
    <xf numFmtId="0" fontId="64" fillId="0" borderId="11" xfId="0" quotePrefix="1" applyNumberFormat="1" applyFont="1" applyFill="1" applyBorder="1" applyAlignment="1" applyProtection="1">
      <alignment horizontal="left"/>
    </xf>
    <xf numFmtId="186" fontId="67" fillId="64" borderId="11" xfId="956" applyNumberFormat="1" applyFont="1" applyFill="1" applyBorder="1"/>
    <xf numFmtId="0" fontId="88" fillId="0" borderId="11" xfId="0" applyFont="1" applyFill="1" applyBorder="1" applyAlignment="1">
      <alignment horizontal="center" vertical="center" wrapText="1"/>
    </xf>
    <xf numFmtId="17" fontId="84" fillId="0" borderId="11" xfId="0" applyNumberFormat="1" applyFont="1" applyBorder="1" applyAlignment="1">
      <alignment horizontal="right"/>
    </xf>
    <xf numFmtId="37" fontId="84" fillId="0" borderId="11" xfId="956" applyNumberFormat="1" applyFont="1" applyBorder="1"/>
    <xf numFmtId="186" fontId="67" fillId="0" borderId="29" xfId="956" applyNumberFormat="1" applyFont="1" applyFill="1" applyBorder="1"/>
    <xf numFmtId="0" fontId="84" fillId="0" borderId="11" xfId="0" applyFont="1" applyFill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0" fontId="84" fillId="0" borderId="11" xfId="0" applyFont="1" applyBorder="1" applyAlignment="1">
      <alignment horizontal="center"/>
    </xf>
    <xf numFmtId="1" fontId="64" fillId="0" borderId="11" xfId="0" applyNumberFormat="1" applyFont="1" applyFill="1" applyBorder="1" applyAlignment="1" applyProtection="1">
      <alignment horizontal="right"/>
    </xf>
    <xf numFmtId="1" fontId="1" fillId="0" borderId="11" xfId="958" applyNumberFormat="1" applyFont="1" applyBorder="1" applyAlignment="1">
      <alignment horizontal="right"/>
    </xf>
    <xf numFmtId="1" fontId="0" fillId="0" borderId="0" xfId="0" applyNumberFormat="1" applyFont="1"/>
    <xf numFmtId="0" fontId="84" fillId="0" borderId="11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0" fontId="94" fillId="0" borderId="11" xfId="0" applyNumberFormat="1" applyFont="1" applyFill="1" applyBorder="1" applyAlignment="1" applyProtection="1"/>
    <xf numFmtId="0" fontId="95" fillId="0" borderId="11" xfId="0" quotePrefix="1" applyNumberFormat="1" applyFont="1" applyFill="1" applyBorder="1" applyAlignment="1" applyProtection="1"/>
    <xf numFmtId="0" fontId="95" fillId="0" borderId="11" xfId="0" applyNumberFormat="1" applyFont="1" applyFill="1" applyBorder="1" applyAlignment="1" applyProtection="1"/>
    <xf numFmtId="1" fontId="95" fillId="0" borderId="11" xfId="0" applyNumberFormat="1" applyFont="1" applyFill="1" applyBorder="1" applyAlignment="1" applyProtection="1"/>
    <xf numFmtId="0" fontId="66" fillId="0" borderId="11" xfId="1134" applyNumberFormat="1" applyFont="1" applyFill="1" applyBorder="1" applyAlignment="1" applyProtection="1">
      <alignment horizontal="center"/>
    </xf>
    <xf numFmtId="186" fontId="66" fillId="0" borderId="11" xfId="956" applyNumberFormat="1" applyFont="1" applyBorder="1"/>
    <xf numFmtId="0" fontId="88" fillId="0" borderId="11" xfId="0" applyFont="1" applyBorder="1"/>
    <xf numFmtId="186" fontId="88" fillId="0" borderId="11" xfId="956" applyNumberFormat="1" applyFont="1" applyBorder="1"/>
    <xf numFmtId="186" fontId="89" fillId="0" borderId="11" xfId="956" applyNumberFormat="1" applyFont="1" applyBorder="1"/>
    <xf numFmtId="0" fontId="88" fillId="0" borderId="11" xfId="0" applyFont="1" applyBorder="1" applyAlignment="1">
      <alignment horizontal="center"/>
    </xf>
    <xf numFmtId="168" fontId="0" fillId="0" borderId="0" xfId="956" applyFont="1"/>
    <xf numFmtId="168" fontId="89" fillId="0" borderId="11" xfId="956" applyFont="1" applyBorder="1"/>
    <xf numFmtId="1" fontId="95" fillId="64" borderId="11" xfId="0" applyNumberFormat="1" applyFont="1" applyFill="1" applyBorder="1" applyAlignment="1" applyProtection="1"/>
    <xf numFmtId="186" fontId="0" fillId="0" borderId="11" xfId="994" applyNumberFormat="1" applyFont="1" applyFill="1" applyBorder="1" applyAlignment="1">
      <alignment horizontal="center"/>
    </xf>
    <xf numFmtId="186" fontId="67" fillId="63" borderId="11" xfId="994" applyNumberFormat="1" applyFont="1" applyFill="1" applyBorder="1"/>
    <xf numFmtId="0" fontId="84" fillId="0" borderId="11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0" fontId="67" fillId="0" borderId="11" xfId="1121" applyFont="1" applyFill="1" applyBorder="1" applyAlignment="1">
      <alignment horizontal="left" vertical="top" wrapText="1"/>
    </xf>
    <xf numFmtId="1" fontId="1" fillId="0" borderId="11" xfId="958" applyNumberFormat="1" applyFont="1" applyBorder="1"/>
    <xf numFmtId="0" fontId="67" fillId="0" borderId="11" xfId="1121" applyFont="1" applyFill="1" applyBorder="1" applyAlignment="1">
      <alignment vertical="top" wrapText="1"/>
    </xf>
    <xf numFmtId="1" fontId="1" fillId="64" borderId="11" xfId="958" applyNumberFormat="1" applyFont="1" applyFill="1" applyBorder="1"/>
    <xf numFmtId="0" fontId="96" fillId="0" borderId="0" xfId="0" applyFont="1"/>
    <xf numFmtId="0" fontId="84" fillId="0" borderId="11" xfId="0" applyFont="1" applyBorder="1" applyAlignment="1">
      <alignment horizontal="center"/>
    </xf>
    <xf numFmtId="168" fontId="67" fillId="63" borderId="11" xfId="994" applyNumberFormat="1" applyFont="1" applyFill="1" applyBorder="1"/>
    <xf numFmtId="43" fontId="0" fillId="0" borderId="11" xfId="0" applyNumberFormat="1" applyBorder="1"/>
    <xf numFmtId="0" fontId="84" fillId="0" borderId="11" xfId="0" applyFont="1" applyBorder="1" applyAlignment="1">
      <alignment horizontal="center"/>
    </xf>
    <xf numFmtId="168" fontId="0" fillId="0" borderId="11" xfId="956" applyFont="1" applyBorder="1"/>
    <xf numFmtId="0" fontId="97" fillId="65" borderId="11" xfId="0" applyFont="1" applyFill="1" applyBorder="1" applyAlignment="1">
      <alignment horizontal="center" vertical="center"/>
    </xf>
    <xf numFmtId="0" fontId="97" fillId="65" borderId="11" xfId="0" applyFont="1" applyFill="1" applyBorder="1" applyAlignment="1">
      <alignment vertical="center"/>
    </xf>
    <xf numFmtId="0" fontId="98" fillId="0" borderId="11" xfId="0" applyFont="1" applyBorder="1" applyAlignment="1">
      <alignment horizontal="center" vertical="center"/>
    </xf>
    <xf numFmtId="4" fontId="0" fillId="0" borderId="11" xfId="0" applyNumberFormat="1" applyBorder="1"/>
    <xf numFmtId="4" fontId="0" fillId="0" borderId="11" xfId="0" applyNumberFormat="1" applyFont="1" applyBorder="1"/>
    <xf numFmtId="168" fontId="84" fillId="0" borderId="0" xfId="0" applyNumberFormat="1" applyFont="1"/>
    <xf numFmtId="4" fontId="0" fillId="0" borderId="11" xfId="0" applyNumberFormat="1" applyFont="1" applyFill="1" applyBorder="1"/>
    <xf numFmtId="17" fontId="84" fillId="0" borderId="11" xfId="0" applyNumberFormat="1" applyFont="1" applyFill="1" applyBorder="1" applyAlignment="1">
      <alignment horizontal="center"/>
    </xf>
    <xf numFmtId="0" fontId="0" fillId="0" borderId="11" xfId="0" applyFont="1" applyBorder="1" applyAlignment="1">
      <alignment horizontal="center" vertical="center"/>
    </xf>
    <xf numFmtId="0" fontId="84" fillId="0" borderId="11" xfId="0" applyFont="1" applyBorder="1" applyAlignment="1">
      <alignment horizontal="center"/>
    </xf>
    <xf numFmtId="0" fontId="84" fillId="0" borderId="11" xfId="0" applyFont="1" applyFill="1" applyBorder="1" applyAlignment="1">
      <alignment horizontal="center"/>
    </xf>
    <xf numFmtId="185" fontId="84" fillId="0" borderId="11" xfId="0" applyNumberFormat="1" applyFont="1" applyBorder="1" applyAlignment="1">
      <alignment horizontal="center"/>
    </xf>
    <xf numFmtId="0" fontId="89" fillId="0" borderId="11" xfId="0" applyFont="1" applyBorder="1" applyAlignment="1">
      <alignment horizontal="center" vertical="center" wrapText="1"/>
    </xf>
    <xf numFmtId="168" fontId="67" fillId="0" borderId="11" xfId="956" applyFont="1" applyFill="1" applyBorder="1" applyAlignment="1">
      <alignment horizontal="center"/>
    </xf>
    <xf numFmtId="168" fontId="0" fillId="0" borderId="11" xfId="956" applyFont="1" applyFill="1" applyBorder="1" applyAlignment="1">
      <alignment horizontal="center"/>
    </xf>
  </cellXfs>
  <cellStyles count="1296">
    <cellStyle name="%" xfId="1"/>
    <cellStyle name="%_247 INC - June Refresh - 136Mn Rev (2)" xfId="2"/>
    <cellStyle name="%_247 INC - June Refresh-136M Final BOD Version" xfId="3"/>
    <cellStyle name="%_247 Inc Forecast - 2008-09" xfId="4"/>
    <cellStyle name="%_Budget 08-09 Q2 Refresh" xfId="5"/>
    <cellStyle name="%_US Expense Template (Operating Version 15-Apr-2008)" xfId="6"/>
    <cellStyle name="??_x0011_?_x0010_?" xfId="7"/>
    <cellStyle name="_02.Sign Set_Standalone_Mar 08-final" xfId="8"/>
    <cellStyle name="_02.Sign Set_Standalone_Mar07" xfId="9"/>
    <cellStyle name="_1231-50&amp;66--27-JUN-07" xfId="10"/>
    <cellStyle name="_1231-Aging" xfId="11"/>
    <cellStyle name="_2003 Retention Money" xfId="12"/>
    <cellStyle name="_21.07.06 CITI" xfId="13"/>
    <cellStyle name="_21.07.06 CITI_Book6" xfId="14"/>
    <cellStyle name="_21.07.06 CITI_Budget 08-09 Q2 Refresh" xfId="15"/>
    <cellStyle name="_21.07.06 CITI_Sep Report" xfId="16"/>
    <cellStyle name="_21.07.06 CITI_US Expense Template_March 21 (John's Load) (2)" xfId="17"/>
    <cellStyle name="_21.10.06" xfId="18"/>
    <cellStyle name="_21.10.06_Book6" xfId="19"/>
    <cellStyle name="_21.10.06_Budget 08-09 Q2 Refresh" xfId="20"/>
    <cellStyle name="_21.10.06_Sep Report" xfId="21"/>
    <cellStyle name="_21.10.06_US Expense Template_March 21 (John's Load) (2)" xfId="22"/>
    <cellStyle name="_2204 Liability final" xfId="23"/>
    <cellStyle name="_2204 libility_50&amp;66_july8" xfId="24"/>
    <cellStyle name="_2204_BU50_RESTNOV8" xfId="25"/>
    <cellStyle name="_2204_liability_BU50&amp;66" xfId="26"/>
    <cellStyle name="_2204_restatement" xfId="27"/>
    <cellStyle name="_247 Customer - Analysis for Action Plan - Jan 07" xfId="28"/>
    <cellStyle name="_247 Customer - Analysis for Action Plan - Jan 07_Book6" xfId="29"/>
    <cellStyle name="_247 Customer - Analysis for Action Plan - Jan 07_Budget 08-09 Q2 Refresh" xfId="30"/>
    <cellStyle name="_247 Customer - Analysis for Action Plan - Jan 07_Budget 08-09 Q2 Refresh_247 INC - June Refresh - 136Mn Rev (2)" xfId="31"/>
    <cellStyle name="_247 Customer - Analysis for Action Plan - Jan 07_Budget 08-09 Q2 Refresh_247 INC - June Refresh-136M Final BOD Version" xfId="32"/>
    <cellStyle name="_247 Customer - Analysis for Action Plan - Jan 07_Budget 08-09 Q2 Refresh_247 Inc Forecast - 2008-09" xfId="33"/>
    <cellStyle name="_247 Customer - Analysis for Action Plan - Jan 07_Sep Report" xfId="34"/>
    <cellStyle name="_247 Customer - Analysis for Action Plan - Jan 07_US Expense Template_March 21 (John's Load) (2)" xfId="35"/>
    <cellStyle name="_247 Customer - Comp-off Analysis - Jan 07 - Ver 1.0" xfId="36"/>
    <cellStyle name="_247 Customer - Comp-off Analysis - Jan 07 - Ver 1.0_Book6" xfId="37"/>
    <cellStyle name="_247 Customer - Comp-off Analysis - Jan 07 - Ver 1.0_Budget 08-09 Q2 Refresh" xfId="38"/>
    <cellStyle name="_247 Customer - Comp-off Analysis - Jan 07 - Ver 1.0_Sep Report" xfId="39"/>
    <cellStyle name="_247 Customer - Comp-off Analysis - Jan 07 - Ver 1.0_US Expense Template (Operating Version 15-Apr-2008)" xfId="40"/>
    <cellStyle name="_247 India Income Statement" xfId="41"/>
    <cellStyle name="_247 India Income Statement_Book6" xfId="42"/>
    <cellStyle name="_247 India Income Statement_Budget 08-09 Q2 Refresh" xfId="43"/>
    <cellStyle name="_247 India Income Statement_Sep Report" xfId="44"/>
    <cellStyle name="_247 India Income Statement_US Expense Template (Operating Version 15-Apr-2008)" xfId="45"/>
    <cellStyle name="_247 India Q4 Recon with Q1 vER 2" xfId="46"/>
    <cellStyle name="_247 India Q4 Recon with Q1 vER 2_Book6" xfId="47"/>
    <cellStyle name="_247 India Q4 Recon with Q1 vER 2_Budget 08-09 Q2 Refresh" xfId="48"/>
    <cellStyle name="_247 India Q4 Recon with Q1 vER 2_Sep Report" xfId="49"/>
    <cellStyle name="_247 India Q4 Recon with Q1 vER 2_US Expense Template (Operating Version 15-Apr-2008)" xfId="50"/>
    <cellStyle name="_247 India US GAAP JV - Mar 08" xfId="51"/>
    <cellStyle name="_50 Unbilled Schedule - Mar2007 (2)" xfId="52"/>
    <cellStyle name="_Additions for March 07 (2)" xfId="53"/>
    <cellStyle name="_Additions IGS IMS-FEB07" xfId="54"/>
    <cellStyle name="_Admin_Blr_HYD_CHN_Final" xfId="55"/>
    <cellStyle name="_Ageing 50 &amp; 66 30.04.09" xfId="56"/>
    <cellStyle name="_Ageing 50 &amp; 66 30.06.2009" xfId="57"/>
    <cellStyle name="_Ageing 50 &amp; 66 31.07.09" xfId="58"/>
    <cellStyle name="_Ageing 50 30.06.08" xfId="59"/>
    <cellStyle name="_ageing 50 30.11.08" xfId="60"/>
    <cellStyle name="_Ageing 50 300408" xfId="61"/>
    <cellStyle name="_Ageing 50 31.05.2009" xfId="62"/>
    <cellStyle name="_Ageing 50 31.07.08" xfId="63"/>
    <cellStyle name="_Ageing 50 31.08.08" xfId="64"/>
    <cellStyle name="_ageing 50 31.12.08" xfId="65"/>
    <cellStyle name="_Aging 50 APR 30 07" xfId="66"/>
    <cellStyle name="_Aging-50-1231-29 Feb08" xfId="67"/>
    <cellStyle name="_AGING-50-1231-MAY 07" xfId="68"/>
    <cellStyle name="_AGING-50-JUN07-FINAL" xfId="69"/>
    <cellStyle name="_Annexure to Form A Jul 10 to Sep 10" xfId="70"/>
    <cellStyle name="_Annexure to Refund Application Jul-09 to Sep 091" xfId="71"/>
    <cellStyle name="_Annexure to Refund Application Jul-09 to Sep 091_Annexure to Form A Jul 10 to Sep 10" xfId="72"/>
    <cellStyle name="_Annexure to Refund Application Jul-09 to Sep 091_Annexure to Form A Jul 10 to Sep 10 2" xfId="73"/>
    <cellStyle name="_Annexure to Refund Application Jul-09 to Sep 091_Post Audit refund App Jul 10 to Sep 10" xfId="74"/>
    <cellStyle name="_Annexures for Refund Jan 09 to Mar 09" xfId="75"/>
    <cellStyle name="_Annexures for Refund Jan 09 to Mar 09_Annexure to Refund Application Apr-09 to Jun 09" xfId="76"/>
    <cellStyle name="_Annexures for Refund Jan 09 to Mar 09_Annexure to Refund Application Apr-09 to Jun 09_Annexure to Refund Application Jul-09 to Sep 091" xfId="77"/>
    <cellStyle name="_Annexures for Refund Jan 09 to Mar 09_Annexure to Refund Application Apr-09 to Jun 09_Annexure to Refund Application Jul-09 to Sep 091_Annexure to Form A Jul 10 to Sep 10" xfId="78"/>
    <cellStyle name="_Annexures for Refund Jan 09 to Mar 09_Annexure to Refund Application Apr-09 to Jun 09_Annexure to Refund Application Jul-09 to Sep 091_Post Audit refund App Jul 10 to Sep 10" xfId="79"/>
    <cellStyle name="_Annexures for Refund Jan 09 to Mar 09_Annexure to Refund Application Apr-09 to Jun 09_Annexure to Refund Application Jul-09 to Sep 091_Refund Application Oct 09 - Dec 09" xfId="80"/>
    <cellStyle name="_Annexures for Refund Jul 08 to Sep 08" xfId="81"/>
    <cellStyle name="_Annexures for Refund Jul 08 to Sep 08_Annexure to Refund Application Apr-09 to Jun 09" xfId="82"/>
    <cellStyle name="_Annexures for Refund Jul 08 to Sep 08_Annexure to Refund Application Apr-09 to Jun 09_Annexure to Refund Application Jul-09 to Sep 091" xfId="83"/>
    <cellStyle name="_Annexures for Refund Jul 08 to Sep 08_Annexure to Refund Application Apr-09 to Jun 09_Annexure to Refund Application Jul-09 to Sep 091_Annexure to Form A Jul 10 to Sep 10" xfId="84"/>
    <cellStyle name="_Annexures for Refund Jul 08 to Sep 08_Annexure to Refund Application Apr-09 to Jun 09_Annexure to Refund Application Jul-09 to Sep 091_Post Audit refund App Jul 10 to Sep 10" xfId="85"/>
    <cellStyle name="_Annexures for Refund Jul 08 to Sep 08_Annexure to Refund Application Apr-09 to Jun 09_Annexure to Refund Application Jul-09 to Sep 091_Refund Application Oct 09 - Dec 09" xfId="86"/>
    <cellStyle name="_Apr 07 Inv Series" xfId="87"/>
    <cellStyle name="_Assets purchased 2006-07" xfId="88"/>
    <cellStyle name="_Assets purchased 2006-07_Book6" xfId="89"/>
    <cellStyle name="_Assets purchased 2006-07_Budget 08-09 Q2 Refresh" xfId="90"/>
    <cellStyle name="_Assets purchased 2006-07_Sep Report" xfId="91"/>
    <cellStyle name="_Assets purchased 2006-07_US Expense Template_March 21 (John's Load) (2)" xfId="92"/>
    <cellStyle name="_Assumption in Rs" xfId="93"/>
    <cellStyle name="_Assumption in Rs_Book6" xfId="94"/>
    <cellStyle name="_Assumption in Rs_Budget 08-09 Q2 Refresh" xfId="95"/>
    <cellStyle name="_Assumption in Rs_Sep Report" xfId="96"/>
    <cellStyle name="_Assumption in Rs_US Expense Template_March 21 (John's Load) (2)" xfId="97"/>
    <cellStyle name="_Attendance August" xfId="98"/>
    <cellStyle name="_Attendance August_Book6" xfId="99"/>
    <cellStyle name="_Attendance August_Budget 08-09 Q2 Refresh" xfId="100"/>
    <cellStyle name="_Attendance August_Sep Report" xfId="101"/>
    <cellStyle name="_Attendance August_US Expense Template (Operating Version 15-Apr-2008)" xfId="102"/>
    <cellStyle name="_Attrition Report" xfId="103"/>
    <cellStyle name="_Attrition Report_Book6" xfId="104"/>
    <cellStyle name="_Attrition Report_Budget 08-09 Q2 Refresh" xfId="105"/>
    <cellStyle name="_Attrition Report_Sep Report" xfId="106"/>
    <cellStyle name="_Attrition Report_US Expense Template (Operating Version 15-Apr-2008)" xfId="107"/>
    <cellStyle name="_Attrition_Absenteeism_Seats_Recruitment" xfId="108"/>
    <cellStyle name="_Attrition_Absenteeism_Seats_Recruitment_Book6" xfId="109"/>
    <cellStyle name="_Attrition_Absenteeism_Seats_Recruitment_Budget 08-09 Q2 Refresh" xfId="110"/>
    <cellStyle name="_Attrition_Absenteeism_Seats_Recruitment_Sep Report" xfId="111"/>
    <cellStyle name="_Attrition_Absenteeism_Seats_Recruitment_US Expense Template_March 21 (John's Load) (2)" xfId="112"/>
    <cellStyle name="_AUG-07-INV SER ANALYSIS" xfId="113"/>
    <cellStyle name="_Aug'09" xfId="114"/>
    <cellStyle name="_August 2007 MIS Report" xfId="115"/>
    <cellStyle name="_August 2007 MIS Report_Book6" xfId="116"/>
    <cellStyle name="_August 2007 MIS Report_Budget 08-09 Q2 Refresh" xfId="117"/>
    <cellStyle name="_August 2007 MIS Report_Sep Report" xfId="118"/>
    <cellStyle name="_August 2007 MIS Report_US Expense Template (Operating Version 15-Apr-2008)" xfId="119"/>
    <cellStyle name="_Baselines" xfId="120"/>
    <cellStyle name="_Baselines for allocation" xfId="121"/>
    <cellStyle name="_Baselines for allocation_Book6" xfId="122"/>
    <cellStyle name="_Baselines for allocation_Budget 08-09 Q2 Refresh" xfId="123"/>
    <cellStyle name="_Baselines for allocation_Sep Report" xfId="124"/>
    <cellStyle name="_Baselines for allocation_US Expense Template (Operating Version 15-Apr-2008)" xfId="125"/>
    <cellStyle name="_Baselines_Book6" xfId="126"/>
    <cellStyle name="_Baselines_Budget 08-09 Q2 Refresh" xfId="127"/>
    <cellStyle name="_Baselines_Sep Report" xfId="128"/>
    <cellStyle name="_Baselines_US Expense Template (Operating Version 15-Apr-2008)" xfId="129"/>
    <cellStyle name="_Billable VS Non billable" xfId="130"/>
    <cellStyle name="_Billable VS Non billable_Book6" xfId="131"/>
    <cellStyle name="_Billable VS Non billable_Budget 08-09 Q2 Refresh" xfId="132"/>
    <cellStyle name="_Billable VS Non billable_Sep Report" xfId="133"/>
    <cellStyle name="_Billable VS Non billable_US Expense Template_March 21 (John's Load) (2)" xfId="134"/>
    <cellStyle name="_Book1" xfId="135"/>
    <cellStyle name="_Book1 (18)" xfId="136"/>
    <cellStyle name="_Book1 (4)" xfId="137"/>
    <cellStyle name="_Book1 (6)" xfId="138"/>
    <cellStyle name="_Book1_Book6" xfId="139"/>
    <cellStyle name="_Book1_Budget 08-09 Q2 Refresh" xfId="140"/>
    <cellStyle name="_Book1_Sep Report" xfId="141"/>
    <cellStyle name="_Book1_US Expense Template_March 21 (John's Load) (2)" xfId="142"/>
    <cellStyle name="_Book11" xfId="143"/>
    <cellStyle name="_Book2" xfId="144"/>
    <cellStyle name="_Book2 (13)" xfId="145"/>
    <cellStyle name="_Book2 (2)" xfId="146"/>
    <cellStyle name="_Book2 (2)_1" xfId="147"/>
    <cellStyle name="_Book2 (5)" xfId="148"/>
    <cellStyle name="_Book2_Book6" xfId="149"/>
    <cellStyle name="_Book2_Budget 07-08 ver 36 With Revised Facility Allocation Ver 3" xfId="150"/>
    <cellStyle name="_Book2_Budget 08-09 Plan_V1" xfId="151"/>
    <cellStyle name="_Book2_Leakage Report - 247 Company - All Programs - Jun 06 to Feb 07" xfId="152"/>
    <cellStyle name="_Book2_Revenue Management 20070323" xfId="153"/>
    <cellStyle name="_Book2_Revenue Management 20070406" xfId="154"/>
    <cellStyle name="_Book2_Revenue Management_20070914" xfId="155"/>
    <cellStyle name="_Book2_Revenue Management_20071019" xfId="156"/>
    <cellStyle name="_Book2_Revenue Management_20080718" xfId="157"/>
    <cellStyle name="_Book3" xfId="158"/>
    <cellStyle name="_Book3_Admin_Blr_HYD_CHN_Final" xfId="159"/>
    <cellStyle name="_Book3_Book5" xfId="160"/>
    <cellStyle name="_Book3_Book6" xfId="161"/>
    <cellStyle name="_Book3_Book7" xfId="162"/>
    <cellStyle name="_Book3_Budget 07-08 ver 32 with Actuals ( 06-07) Finance Judg With Allocation" xfId="163"/>
    <cellStyle name="_Book3_Budget 07-08 ver 36 With Revised Facility Allocation Ver 3" xfId="164"/>
    <cellStyle name="_Book3_Budget 07-08 ver 36 With Revised Facility Allocation Ver 4_June 21" xfId="165"/>
    <cellStyle name="_Book3_Budget 07-08_June Refresh_Ver 1" xfId="166"/>
    <cellStyle name="_Book3_Budget 08-09 Plan_V1" xfId="167"/>
    <cellStyle name="_Book3_Budget 08-09 Q2 Refresh" xfId="168"/>
    <cellStyle name="_Book3_Center Wise Profitability - Mar 07" xfId="169"/>
    <cellStyle name="_Book3_Center Wise Profitability - Mar 07 Ver 1" xfId="170"/>
    <cellStyle name="_Book3_Center Wise Profitability - Mar 07 Ver 1_Book6" xfId="171"/>
    <cellStyle name="_Book3_Center Wise Profitability - Mar 07 Ver 1_Budget 08-09 Q2 Refresh" xfId="172"/>
    <cellStyle name="_Book3_Center Wise Profitability - Mar 07 Ver 1_Sep Report" xfId="173"/>
    <cellStyle name="_Book3_Center Wise Profitability - Mar 07 Ver 1_US Expense Template (Operating Version 15-Apr-2008)" xfId="174"/>
    <cellStyle name="_Book3_Center Wise Profitability - Mar 07_Book6" xfId="175"/>
    <cellStyle name="_Book3_Center Wise Profitability - Mar 07_Budget 08-09 Q2 Refresh" xfId="176"/>
    <cellStyle name="_Book3_Center Wise Profitability - Mar 07_Sep Report" xfId="177"/>
    <cellStyle name="_Book3_Center Wise Profitability - Mar 07_US Expense Template (Operating Version 15-Apr-2008)" xfId="178"/>
    <cellStyle name="_Book3_Cost &amp; revenue Reco between Plan &amp; Refresh_V3" xfId="179"/>
    <cellStyle name="_Book3_Cost &amp; revenue Reco between Plan &amp; Refresh_V3_value" xfId="180"/>
    <cellStyle name="_Book3_Cost-sheet_FA_Draft_v2_Jun 7" xfId="181"/>
    <cellStyle name="_Book3_CSPM  CRM - final" xfId="182"/>
    <cellStyle name="_Book3_Echostar Budget _ May 8th 07_after inc in Oct 2007" xfId="183"/>
    <cellStyle name="_Book3_Facility Costs_Blr_HYD_CHN_Final" xfId="184"/>
    <cellStyle name="_Book3_Finance_ final" xfId="185"/>
    <cellStyle name="_Book3_India Margin Reco" xfId="186"/>
    <cellStyle name="_Book3_LD Budget 2007 -Final" xfId="187"/>
    <cellStyle name="_Book3_LD India Q3-Q4-21Sept07" xfId="188"/>
    <cellStyle name="_Book3_Marketing and Sales _final" xfId="189"/>
    <cellStyle name="_Book3_oF ppt 2007-008" xfId="190"/>
    <cellStyle name="_Book3_oF ppt 2007-008_Book6" xfId="191"/>
    <cellStyle name="_Book3_oF ppt 2007-008_Budget 08-09 Q2 Refresh" xfId="192"/>
    <cellStyle name="_Book3_oF ppt 2007-008_Sep Report" xfId="193"/>
    <cellStyle name="_Book3_oF ppt 2007-008_US Expense Template (Operating Version 15-Apr-2008)" xfId="194"/>
    <cellStyle name="_Book3_PMO_Final" xfId="195"/>
    <cellStyle name="_Book3_Quaterwise 2006-07" xfId="196"/>
    <cellStyle name="_Book3_Quaterwise 2006-07_Book6" xfId="197"/>
    <cellStyle name="_Book3_Quaterwise 2006-07_Budget 08-09 Q2 Refresh" xfId="198"/>
    <cellStyle name="_Book3_Quaterwise 2006-07_Sep Report" xfId="199"/>
    <cellStyle name="_Book3_Quaterwise 2006-07_US Expense Template (Operating Version 15-Apr-2008)" xfId="200"/>
    <cellStyle name="_Book3_Revenue Details" xfId="201"/>
    <cellStyle name="_Book3_Revenue Update" xfId="202"/>
    <cellStyle name="_Book3_Revenue_ Q3 Refresh_with sales (2)" xfId="203"/>
    <cellStyle name="_Book3_Senior management-Final" xfId="204"/>
    <cellStyle name="_Book3_Sep Report" xfId="205"/>
    <cellStyle name="_Book3_TConsolidated for all departments revised 06272007" xfId="206"/>
    <cellStyle name="_Book3_TConsolidated for all departments revised 06272007 (2)" xfId="207"/>
    <cellStyle name="_Book3_TConsolidated for all departments revised 071707" xfId="208"/>
    <cellStyle name="_Book3_Technology Budget 07-08-06-Q3-Q4-Refresh-05-Oct-2007" xfId="209"/>
    <cellStyle name="_Book3_Technology_final" xfId="210"/>
    <cellStyle name="_Book3_US  Allocation-Nov-06" xfId="211"/>
    <cellStyle name="_Book3_US Expense Template (Operating Version 15-Apr-2008)" xfId="212"/>
    <cellStyle name="_Book3_Workings for December 2006 report" xfId="213"/>
    <cellStyle name="_Book3_Workings for December 2006 report_Book6" xfId="214"/>
    <cellStyle name="_Book3_Workings for December 2006 report_Budget 08-09 Q2 Refresh" xfId="215"/>
    <cellStyle name="_Book3_Workings for December 2006 report_Sep Report" xfId="216"/>
    <cellStyle name="_Book3_Workings for December 2006 report_US Expense Template (Operating Version 15-Apr-2008)" xfId="217"/>
    <cellStyle name="_Book3_Workings for Feb 2007 report" xfId="218"/>
    <cellStyle name="_Book3_Workings for Feb 2007 report_Book6" xfId="219"/>
    <cellStyle name="_Book3_Workings for Feb 2007 report_Budget 08-09 Q2 Refresh" xfId="220"/>
    <cellStyle name="_Book3_Workings for Feb 2007 report_Sep Report" xfId="221"/>
    <cellStyle name="_Book3_Workings for Feb 2007 report_US Expense Template (Operating Version 15-Apr-2008)" xfId="222"/>
    <cellStyle name="_Book5" xfId="223"/>
    <cellStyle name="_Book6" xfId="224"/>
    <cellStyle name="_Book7" xfId="225"/>
    <cellStyle name="_Book7_1" xfId="226"/>
    <cellStyle name="_BU-50 IGS NBV" xfId="227"/>
    <cellStyle name="_BU-50 Mar-08 FINAL" xfId="228"/>
    <cellStyle name="_Budget 07-08 ver 32 with Actuals ( 06-07) Finance Judg With Allocation" xfId="229"/>
    <cellStyle name="_Budget 07-08 ver 36 With Revised Facility Allocation Ver 3" xfId="230"/>
    <cellStyle name="_Budget 07-08 ver 36 With Revised Facility Allocation Ver 4_June 21" xfId="231"/>
    <cellStyle name="_Budget 07-08_June Refresh_Ver 1" xfId="232"/>
    <cellStyle name="_Budget 07-08_June Refresh_Ver 4" xfId="233"/>
    <cellStyle name="_Budget 07-08_June Refresh_Ver 4_Book6" xfId="234"/>
    <cellStyle name="_Budget 07-08_June Refresh_Ver 4_Budget 08-09 Q2 Refresh" xfId="235"/>
    <cellStyle name="_Budget 07-08_June Refresh_Ver 4_Sep Report" xfId="236"/>
    <cellStyle name="_Budget 07-08_June Refresh_Ver 4_US Expense Template (Operating Version 15-Apr-2008)" xfId="237"/>
    <cellStyle name="_Budget 08-09 Plan_V1" xfId="238"/>
    <cellStyle name="_Cap Adv &amp; CWIP schedules as on 31-12-08" xfId="239"/>
    <cellStyle name="_Center Wise Profitability - Mar 07" xfId="240"/>
    <cellStyle name="_Center Wise Profitability - Mar 07 Ver 1" xfId="241"/>
    <cellStyle name="_Center Wise Profitability - Mar 07 Ver 1_Book6" xfId="242"/>
    <cellStyle name="_Center Wise Profitability - Mar 07 Ver 1_Budget 08-09 Q2 Refresh" xfId="243"/>
    <cellStyle name="_Center Wise Profitability - Mar 07 Ver 1_Sep Report" xfId="244"/>
    <cellStyle name="_Center Wise Profitability - Mar 07 Ver 1_US Expense Template (Operating Version 15-Apr-2008)" xfId="245"/>
    <cellStyle name="_Center Wise Profitability - Mar 07_Book6" xfId="246"/>
    <cellStyle name="_Center Wise Profitability - Mar 07_Budget 08-09 Q2 Refresh" xfId="247"/>
    <cellStyle name="_Center Wise Profitability - Mar 07_Sep Report" xfId="248"/>
    <cellStyle name="_Center Wise Profitability - Mar 07_US Expense Template (Operating Version 15-Apr-2008)" xfId="249"/>
    <cellStyle name="_Center Wise Profitability - YTD Jan 07 Proforma" xfId="250"/>
    <cellStyle name="_Chase BC Hours Leakage Report" xfId="251"/>
    <cellStyle name="_Chase CP Hours Leakage Report" xfId="252"/>
    <cellStyle name="_Chase FD Hours Leakage Report" xfId="253"/>
    <cellStyle name="_Chase NA Hours Leakage Report" xfId="254"/>
    <cellStyle name="_CIAS Input File - OCT 06" xfId="255"/>
    <cellStyle name="_CIAS Input file - SEP '06" xfId="256"/>
    <cellStyle name="_CIAS Input file (Combined) - Aug '06" xfId="257"/>
    <cellStyle name="_Club Exp_details" xfId="258"/>
    <cellStyle name="_COMPLIANCE  Budget" xfId="259"/>
    <cellStyle name="_COMPLIANCE  Budget_Book6" xfId="260"/>
    <cellStyle name="_COMPLIANCE  Budget_Budget 08-09 Q2 Refresh" xfId="261"/>
    <cellStyle name="_COMPLIANCE  Budget_Sep Report" xfId="262"/>
    <cellStyle name="_COMPLIANCE  Budget_US Expense Template_March 21 (John's Load) (2)" xfId="263"/>
    <cellStyle name="_Cons_Financials_247_Mar 07_Proforma_10 Apr 07" xfId="264"/>
    <cellStyle name="_CONSOLIDATED SHEET" xfId="265"/>
    <cellStyle name="_CONSOLIDATED SHEET_Book6" xfId="266"/>
    <cellStyle name="_CONSOLIDATED SHEET_Budget 08-09 Q2 Refresh" xfId="267"/>
    <cellStyle name="_CONSOLIDATED SHEET_Sep Report" xfId="268"/>
    <cellStyle name="_CONSOLIDATED SHEET_US Expense Template_March 21 (John's Load) (2)" xfId="269"/>
    <cellStyle name="_Copy of Early Warning System-FDC Linkpoint" xfId="270"/>
    <cellStyle name="_Copy of FEP_Medical" xfId="271"/>
    <cellStyle name="_Copy of Form ST-3 Oct 05 to Mar 06 - with credit" xfId="272"/>
    <cellStyle name="_Copy of Form ST-3 Oct 05 to Mar 06 - with credit_Annexure to Refund Application Apr-09 to Jun 09" xfId="273"/>
    <cellStyle name="_Copy of Form ST-3 Oct 05 to Mar 06 - with credit_Annexure to Refund Application Apr-09 to Jun 09_Annexure to Refund Application Jul-09 to Sep 091" xfId="274"/>
    <cellStyle name="_Copy of Form ST-3 Oct 05 to Mar 06 - with credit_Annexure to Refund Application Apr-09 to Jun 09_Annexure to Refund Application Jul-09 to Sep 091_Annexure to Form A Jul 10 to Sep 10" xfId="275"/>
    <cellStyle name="_Copy of Form ST-3 Oct 05 to Mar 06 - with credit_Annexure to Refund Application Apr-09 to Jun 09_Annexure to Refund Application Jul-09 to Sep 091_Post Audit refund App Jul 10 to Sep 10" xfId="276"/>
    <cellStyle name="_Copy of Form ST-3 Oct 05 to Mar 06 - with credit_Annexure to Refund Application Apr-09 to Jun 09_Annexure to Refund Application Jul-09 to Sep 091_Refund Application Oct 09 - Dec 09" xfId="277"/>
    <cellStyle name="_Copy of June - Att hours" xfId="278"/>
    <cellStyle name="_Copy of June - Att hours_Book6" xfId="279"/>
    <cellStyle name="_Copy of June - Att hours_Budget 08-09 Q2 Refresh" xfId="280"/>
    <cellStyle name="_Copy of June - Att hours_Sep Report" xfId="281"/>
    <cellStyle name="_Copy of June - Att hours_US Expense Template (Operating Version 15-Apr-2008)" xfId="282"/>
    <cellStyle name="_COS CHN P&amp;L" xfId="283"/>
    <cellStyle name="_COSB DETAILS FOR FEB'06" xfId="284"/>
    <cellStyle name="_COSB DETAILS FOR FEB'06_Annexure to Refund Application Apr-09 to Jun 09" xfId="285"/>
    <cellStyle name="_COSB DETAILS FOR FEB'06_Annexure to Refund Application Apr-09 to Jun 09_Annexure to Refund Application Jul-09 to Sep 091" xfId="286"/>
    <cellStyle name="_COSB DETAILS FOR FEB'06_Annexure to Refund Application Apr-09 to Jun 09_Annexure to Refund Application Jul-09 to Sep 091_Annexure to Form A Jul 10 to Sep 10" xfId="287"/>
    <cellStyle name="_COSB DETAILS FOR FEB'06_Annexure to Refund Application Apr-09 to Jun 09_Annexure to Refund Application Jul-09 to Sep 091_Post Audit refund App Jul 10 to Sep 10" xfId="288"/>
    <cellStyle name="_COSB DETAILS FOR FEB'06_Annexure to Refund Application Apr-09 to Jun 09_Annexure to Refund Application Jul-09 to Sep 091_Refund Application Oct 09 - Dec 09" xfId="289"/>
    <cellStyle name="_Cost  WDV as on 31-5-2008" xfId="290"/>
    <cellStyle name="_Cost &amp; revenue Reco between Plan &amp; Refresh_V3" xfId="291"/>
    <cellStyle name="_Cost &amp; revenue Reco between Plan &amp; Refresh_V3_value" xfId="292"/>
    <cellStyle name="_Cost-sheet_FA_Draft_v2_Jun 7" xfId="293"/>
    <cellStyle name="_Credit Register sep 08" xfId="294"/>
    <cellStyle name="_Credit Register sep 08_Post Audit refund App Jul 10 to Sep 10" xfId="295"/>
    <cellStyle name="_Credit Register sep 08_Refund application Oct 10 to Dec 10 final" xfId="296"/>
    <cellStyle name="_CSPM  CRM - final" xfId="297"/>
    <cellStyle name="_CTC Averages" xfId="298"/>
    <cellStyle name="_CTC Averages_Book6" xfId="299"/>
    <cellStyle name="_CTC Averages_Budget 08-09 Q2 Refresh" xfId="300"/>
    <cellStyle name="_CTC Averages_Budget 08-09 Q2 Refresh_247 INC - June Refresh - 136Mn Rev (2)" xfId="301"/>
    <cellStyle name="_CTC Averages_Budget 08-09 Q2 Refresh_247 INC - June Refresh-136M Final BOD Version" xfId="302"/>
    <cellStyle name="_CTC Averages_Budget 08-09 Q2 Refresh_247 Inc Forecast - 2008-09" xfId="303"/>
    <cellStyle name="_CTC Averages_Sep Report" xfId="304"/>
    <cellStyle name="_CTC Averages_US Expense Template_March 21 (John's Load) (2)" xfId="305"/>
    <cellStyle name="_Daily Revenue Report - Mar 07" xfId="306"/>
    <cellStyle name="_Daily Revenue Report - Oct 05 Vs Invoice raised by UMA" xfId="307"/>
    <cellStyle name="_data for JUNE 06" xfId="308"/>
    <cellStyle name="_data for JUNE 06_Book6" xfId="309"/>
    <cellStyle name="_data for JUNE 06_Budget 08-09 Q2 Refresh" xfId="310"/>
    <cellStyle name="_data for JUNE 06_Sep Report" xfId="311"/>
    <cellStyle name="_data for JUNE 06_US Expense Template (Operating Version 15-Apr-2008)" xfId="312"/>
    <cellStyle name="_Debit Note - May 2005" xfId="313"/>
    <cellStyle name="_Debit Note - May 2005_Annexure to Refund Application Apr-09 to Jun 09" xfId="314"/>
    <cellStyle name="_Debit Note - May 2005_Annexure to Refund Application Apr-09 to Jun 09_Annexure to Refund Application Jul-09 to Sep 091" xfId="315"/>
    <cellStyle name="_Debit Note - May 2005_Annexure to Refund Application Apr-09 to Jun 09_Annexure to Refund Application Jul-09 to Sep 091_Annexure to Form A Jul 10 to Sep 10" xfId="316"/>
    <cellStyle name="_Debit Note - May 2005_Annexure to Refund Application Apr-09 to Jun 09_Annexure to Refund Application Jul-09 to Sep 091_Post Audit refund App Jul 10 to Sep 10" xfId="317"/>
    <cellStyle name="_Debit Note - May 2005_Annexure to Refund Application Apr-09 to Jun 09_Annexure to Refund Application Jul-09 to Sep 091_Refund Application Oct 09 - Dec 09" xfId="318"/>
    <cellStyle name="_Dec 06 Consolidated Results" xfId="319"/>
    <cellStyle name="_December 05 report QTD" xfId="320"/>
    <cellStyle name="_December 05 report QTD_Book6" xfId="321"/>
    <cellStyle name="_December 05 report QTD_Budget 08-09 Q2 Refresh" xfId="322"/>
    <cellStyle name="_December 05 report QTD_Sep Report" xfId="323"/>
    <cellStyle name="_December 05 report QTD_US Expense Template (Operating Version 15-Apr-2008)" xfId="324"/>
    <cellStyle name="_Early Warning System-Fedex" xfId="325"/>
    <cellStyle name="_Early Warning System-Plaxo Seagate NCR and Hyperion" xfId="326"/>
    <cellStyle name="_Early Warning System-Seagate Plaxo NCR Hyperion (2)" xfId="327"/>
    <cellStyle name="_Echostar Budget _ May 8th 07_after inc in Oct 2007" xfId="328"/>
    <cellStyle name="_Facility Costs_Blr_HYD_CHN_Final" xfId="329"/>
    <cellStyle name="_FDCS Leakage Report -  2006" xfId="330"/>
    <cellStyle name="_Feb07" xfId="331"/>
    <cellStyle name="_Feb'09" xfId="332"/>
    <cellStyle name="_FEP - APril '07" xfId="333"/>
    <cellStyle name="_FFR 1  2 Axis  Sep 2008" xfId="334"/>
    <cellStyle name="_Finance Dashboard Aug -Oct '06 (2)" xfId="335"/>
    <cellStyle name="_Finance Dashboard Aug -Oct '06 (2)_Book6" xfId="336"/>
    <cellStyle name="_Finance Dashboard Aug -Oct '06 (2)_Budget 08-09 Q2 Refresh" xfId="337"/>
    <cellStyle name="_Finance Dashboard Aug -Oct '06 (2)_Sep Report" xfId="338"/>
    <cellStyle name="_Finance Dashboard Aug -Oct '06 (2)_US Expense Template (Operating Version 15-Apr-2008)" xfId="339"/>
    <cellStyle name="_Finance_ final" xfId="340"/>
    <cellStyle name="_Form ST-3 Oct 05 to Mar 06 - revised" xfId="341"/>
    <cellStyle name="_Form ST-3 Oct 05 to Mar 06 - revised_Annexure to Refund Application Apr-09 to Jun 09" xfId="342"/>
    <cellStyle name="_Form ST-3 Oct 05 to Mar 06 - revised_Annexure to Refund Application Apr-09 to Jun 09_Annexure to Refund Application Jul-09 to Sep 091" xfId="343"/>
    <cellStyle name="_Form ST-3 Oct 05 to Mar 06 - revised_Annexure to Refund Application Apr-09 to Jun 09_Annexure to Refund Application Jul-09 to Sep 091_Annexure to Form A Jul 10 to Sep 10" xfId="344"/>
    <cellStyle name="_Form ST-3 Oct 05 to Mar 06 - revised_Annexure to Refund Application Apr-09 to Jun 09_Annexure to Refund Application Jul-09 to Sep 091_Post Audit refund App Jul 10 to Sep 10" xfId="345"/>
    <cellStyle name="_Form ST-3 Oct 05 to Mar 06 - revised_Annexure to Refund Application Apr-09 to Jun 09_Annexure to Refund Application Jul-09 to Sep 091_Refund Application Oct 09 - Dec 09" xfId="346"/>
    <cellStyle name="_FY Q1'08 UPD (2)" xfId="347"/>
    <cellStyle name="_Geography Wise Profitability Summary" xfId="348"/>
    <cellStyle name="_Geography Wise Profitability Summary_Book6" xfId="349"/>
    <cellStyle name="_Geography Wise Profitability Summary_Budget 08-09 Q2 Refresh" xfId="350"/>
    <cellStyle name="_Geography Wise Profitability Summary_Sep Report" xfId="351"/>
    <cellStyle name="_Geography Wise Profitability Summary_US Expense Template (Operating Version 15-Apr-2008)" xfId="352"/>
    <cellStyle name="_Global Headcount Summary_September" xfId="353"/>
    <cellStyle name="_Goodwill amortisation Aug'09" xfId="354"/>
    <cellStyle name="_Goodwill amortisation Feb'09" xfId="355"/>
    <cellStyle name="_Goodwill amortisation Jan'09" xfId="356"/>
    <cellStyle name="_Goodwill amortisation Mar'09" xfId="357"/>
    <cellStyle name="_Goodwill amortisation Oct'08" xfId="358"/>
    <cellStyle name="_Goodwill amortisation Sep'08" xfId="359"/>
    <cellStyle name="_Goodwill amortisation Sep'09" xfId="360"/>
    <cellStyle name="_Green Dot Leakage Report - August 06" xfId="361"/>
    <cellStyle name="_Head count Reco April 15th 07" xfId="362"/>
    <cellStyle name="_Head count Reco April 15th 07_Book6" xfId="363"/>
    <cellStyle name="_Head count Reco April 15th 07_Budget 08-09 Q2 Refresh" xfId="364"/>
    <cellStyle name="_Head count Reco April 15th 07_Sep Report" xfId="365"/>
    <cellStyle name="_Head count Reco April 15th 07_US Expense Template (Operating Version 15-Apr-2008)" xfId="366"/>
    <cellStyle name="_HR CTC Data (2)" xfId="367"/>
    <cellStyle name="_HR CTC Data (2)_Book6" xfId="368"/>
    <cellStyle name="_HR CTC Data (2)_Budget 08-09 Q2 Refresh" xfId="369"/>
    <cellStyle name="_HR CTC Data (2)_Budget 08-09 Q2 Refresh_247 INC - June Refresh - 136Mn Rev (2)" xfId="370"/>
    <cellStyle name="_HR CTC Data (2)_Budget 08-09 Q2 Refresh_247 INC - June Refresh-136M Final BOD Version" xfId="371"/>
    <cellStyle name="_HR CTC Data (2)_Budget 08-09 Q2 Refresh_247 Inc Forecast - 2008-09" xfId="372"/>
    <cellStyle name="_HR CTC Data (2)_Sep Report" xfId="373"/>
    <cellStyle name="_HR CTC Data (2)_US Expense Template_March 21 (John's Load) (2)" xfId="374"/>
    <cellStyle name="_HRC Apr 08" xfId="375"/>
    <cellStyle name="_HRC Jul 07" xfId="376"/>
    <cellStyle name="_HRC July 08" xfId="377"/>
    <cellStyle name="_HRC MAY 07" xfId="378"/>
    <cellStyle name="_HRC Provison -Feb-07_final" xfId="379"/>
    <cellStyle name="_HRC travel per diem Aug'08" xfId="380"/>
    <cellStyle name="_HRC Travel Per diem Prov June'08" xfId="381"/>
    <cellStyle name="_HR-OPS_Final" xfId="382"/>
    <cellStyle name="_IGS  IMS Addition April-08" xfId="383"/>
    <cellStyle name="_IGS-SCHIV" xfId="384"/>
    <cellStyle name="_IGS-SCH-June07" xfId="385"/>
    <cellStyle name="_IGS-SCH-VI APR'08" xfId="386"/>
    <cellStyle name="_IGS-SCH-VI Apr'09" xfId="387"/>
    <cellStyle name="_IGS-SCH-VI April07" xfId="388"/>
    <cellStyle name="_IGS-SCH-VI Aug07" xfId="389"/>
    <cellStyle name="_IGS-SCH-VI Aug'08" xfId="390"/>
    <cellStyle name="_IGS-SCH-VI Jul'08" xfId="391"/>
    <cellStyle name="_IGS-SCH-VI July-07" xfId="392"/>
    <cellStyle name="_IGS-SCH-VI Jun'08" xfId="393"/>
    <cellStyle name="_IGS-SCH-VI Jun'09" xfId="394"/>
    <cellStyle name="_IGS-SCH-VI June07" xfId="395"/>
    <cellStyle name="_IGS-SCH-VI May07" xfId="396"/>
    <cellStyle name="_IGS-SCH-VI Nov'08" xfId="397"/>
    <cellStyle name="_IGS-SCH-VI Sept07 (2)" xfId="398"/>
    <cellStyle name="_IMS Tax Provi. - Apr. '07" xfId="399"/>
    <cellStyle name="_IMS Tax Provi. - Mar.'07" xfId="400"/>
    <cellStyle name="_IMS Tax Provi. - May '07" xfId="401"/>
    <cellStyle name="_IMS-SCH-VI Sept07" xfId="402"/>
    <cellStyle name="_IMS-SCH-VI Sept07 (2)" xfId="403"/>
    <cellStyle name="_Inbound-outbound" xfId="404"/>
    <cellStyle name="_Inbound-outbound_Book6" xfId="405"/>
    <cellStyle name="_Inbound-outbound_Budget 08-09 Q2 Refresh" xfId="406"/>
    <cellStyle name="_Inbound-outbound_Sep Report" xfId="407"/>
    <cellStyle name="_Inbound-outbound_US Expense Template (Operating Version 15-Apr-2008)" xfId="408"/>
    <cellStyle name="_INDIA ALLOCATIONS-Oct-06" xfId="409"/>
    <cellStyle name="_INDIA ALLOCATIONS-Oct-06_Book6" xfId="410"/>
    <cellStyle name="_INDIA ALLOCATIONS-Oct-06_Budget 08-09 Q2 Refresh" xfId="411"/>
    <cellStyle name="_INDIA ALLOCATIONS-Oct-06_Sep Report" xfId="412"/>
    <cellStyle name="_INDIA ALLOCATIONS-Oct-06_US Expense Template_March 21 (John's Load) (2)" xfId="413"/>
    <cellStyle name="_India Margin Reco" xfId="414"/>
    <cellStyle name="_Input credit register Oct 08 to Mar 09" xfId="415"/>
    <cellStyle name="_Input credit register Oct 08 to Mar 09_Annexure to Form A Jul 10 to Sep 10" xfId="416"/>
    <cellStyle name="_Input credit register Oct 08 to Mar 09_Post Audit refund App Jul 10 to Sep 10" xfId="417"/>
    <cellStyle name="_Intercurrent Feb'08 Revised" xfId="418"/>
    <cellStyle name="_Interest Calculation Apr'08" xfId="419"/>
    <cellStyle name="_Interest Calculation Aug'08" xfId="420"/>
    <cellStyle name="_Interest Calculation Dec'08" xfId="421"/>
    <cellStyle name="_Interest Calculation July'08" xfId="422"/>
    <cellStyle name="_Interest Calculation June'08" xfId="423"/>
    <cellStyle name="_Interest Calculation Nov'08" xfId="424"/>
    <cellStyle name="_Interest Calculation_April'07" xfId="425"/>
    <cellStyle name="_Interest Calculation_Aug'06" xfId="426"/>
    <cellStyle name="_Interest Calculation_Aug'07" xfId="427"/>
    <cellStyle name="_Interest Calculation_Dec'06" xfId="428"/>
    <cellStyle name="_Interest Calculation_Feb'07" xfId="429"/>
    <cellStyle name="_Interest Calculation_Jan'07" xfId="430"/>
    <cellStyle name="_Interest Calculation_July'06" xfId="431"/>
    <cellStyle name="_Interest Calculation_July'07" xfId="432"/>
    <cellStyle name="_Interest Calculation_June'06" xfId="433"/>
    <cellStyle name="_Interest Calculation_June'07" xfId="434"/>
    <cellStyle name="_Interest Calculation_Mar'07" xfId="435"/>
    <cellStyle name="_Interest Calculation_Nov'06" xfId="436"/>
    <cellStyle name="_Interest Calculation_Oct'06" xfId="437"/>
    <cellStyle name="_Interest Calculation_Sept'06" xfId="438"/>
    <cellStyle name="_Interest on CG Bonds_Dec'07" xfId="439"/>
    <cellStyle name="_Interest Receivable Aug'09" xfId="440"/>
    <cellStyle name="_Interest Receivable Feb'09" xfId="441"/>
    <cellStyle name="_Interest Receivable Jan'09" xfId="442"/>
    <cellStyle name="_Interest Receivable Mar'09" xfId="443"/>
    <cellStyle name="_Interest Receivable May'08" xfId="444"/>
    <cellStyle name="_Interest Receivable Oct'08" xfId="445"/>
    <cellStyle name="_Interest Receivable Sep'08" xfId="446"/>
    <cellStyle name="_Interest Receivable Sep'09" xfId="447"/>
    <cellStyle name="_Jan07" xfId="448"/>
    <cellStyle name="_Jan07FEP" xfId="449"/>
    <cellStyle name="_Jan'09" xfId="450"/>
    <cellStyle name="_JULY 06-DATA" xfId="451"/>
    <cellStyle name="_JULY 06-DATA_Book6" xfId="452"/>
    <cellStyle name="_JULY 06-DATA_Budget 08-09 Q2 Refresh" xfId="453"/>
    <cellStyle name="_JULY 06-DATA_Sep Report" xfId="454"/>
    <cellStyle name="_JULY 06-DATA_US Expense Template (Operating Version 15-Apr-2008)" xfId="455"/>
    <cellStyle name="_JULY-07-INV SER ANALYSIS" xfId="456"/>
    <cellStyle name="_JUNE 06-data" xfId="457"/>
    <cellStyle name="_JUNE 06-data_Book6" xfId="458"/>
    <cellStyle name="_JUNE 06-data_Budget 08-09 Q2 Refresh" xfId="459"/>
    <cellStyle name="_JUNE 06-data_Sep Report" xfId="460"/>
    <cellStyle name="_JUNE 06-data_US Expense Template (Operating Version 15-Apr-2008)" xfId="461"/>
    <cellStyle name="_JUNE-07-INV-ANALYSIS" xfId="462"/>
    <cellStyle name="_L&amp;D time Sheet" xfId="463"/>
    <cellStyle name="_L&amp;D time Sheet_Book6" xfId="464"/>
    <cellStyle name="_L&amp;D time Sheet_Budget 08-09 Q2 Refresh" xfId="465"/>
    <cellStyle name="_L&amp;D time Sheet_Sep Report" xfId="466"/>
    <cellStyle name="_L&amp;D time Sheet_US Expense Template (Operating Version 15-Apr-2008)" xfId="467"/>
    <cellStyle name="_LD Budget 2007 -Final" xfId="468"/>
    <cellStyle name="_LD India Q3-Q4-21Sept07" xfId="469"/>
    <cellStyle name="_Leakage Report - 247 Company - All Programs - Jun 06 to Feb 07" xfId="470"/>
    <cellStyle name="_Leakage Report - 247 Company - All Programs - Jun 06 to Feb 07_Book6" xfId="471"/>
    <cellStyle name="_Leakage Report - 247 Company - All Programs - Jun 06 to Feb 07_Budget 08-09 Q2 Refresh" xfId="472"/>
    <cellStyle name="_Leakage Report - 247 Company - All Programs - Jun 06 to Feb 07_Sep Report" xfId="473"/>
    <cellStyle name="_Leakage Report - 247 Company - All Programs - Jun 06 to Feb 07_US Expense Template (Operating Version 15-Apr-2008)" xfId="474"/>
    <cellStyle name="_Leakage Report- consolidated-green dot JJA" xfId="475"/>
    <cellStyle name="_Leakage Report Hyperion ESR JJA" xfId="476"/>
    <cellStyle name="_Leakage Report Hyperion ISR JJA" xfId="477"/>
    <cellStyle name="_Leakage Report NCR JJA" xfId="478"/>
    <cellStyle name="_Leakage Report Plaxo JJA" xfId="479"/>
    <cellStyle name="_Leakage Report Revised - August 2006" xfId="480"/>
    <cellStyle name="_Leakage Report Revised - August 2006_Book6" xfId="481"/>
    <cellStyle name="_Leakage Report Revised - August 2006_Budget 08-09 Q2 Refresh" xfId="482"/>
    <cellStyle name="_Leakage Report Revised - August 2006_Sep Report" xfId="483"/>
    <cellStyle name="_Leakage Report Revised - August 2006_US Expense Template (Operating Version 15-Apr-2008)" xfId="484"/>
    <cellStyle name="_Leakage Report Seagate JJA" xfId="485"/>
    <cellStyle name="_leakage report stonebridge" xfId="486"/>
    <cellStyle name="_leakage report stonebridge_Book6" xfId="487"/>
    <cellStyle name="_leakage report stonebridge_Budget 08-09 Q2 Refresh" xfId="488"/>
    <cellStyle name="_leakage report stonebridge_Budget 08-09 Q2 Refresh_247 INC - June Refresh - 136Mn Rev (2)" xfId="489"/>
    <cellStyle name="_leakage report stonebridge_Budget 08-09 Q2 Refresh_247 INC - June Refresh-136M Final BOD Version" xfId="490"/>
    <cellStyle name="_leakage report stonebridge_Budget 08-09 Q2 Refresh_247 Inc Forecast - 2008-09" xfId="491"/>
    <cellStyle name="_leakage report stonebridge_Sep Report" xfId="492"/>
    <cellStyle name="_leakage report stonebridge_US Expense Template_March 21 (John's Load) (2)" xfId="493"/>
    <cellStyle name="_Leakage Report-Aug" xfId="494"/>
    <cellStyle name="_Leakage Report-Aug_Fedex" xfId="495"/>
    <cellStyle name="_Link -June07" xfId="496"/>
    <cellStyle name="_Link -projects- July 2007" xfId="497"/>
    <cellStyle name="_Link -projects- May'07" xfId="498"/>
    <cellStyle name="_Link supportings Nov'08" xfId="499"/>
    <cellStyle name="_Manila P&amp;L Oct 26 2007" xfId="500"/>
    <cellStyle name="_Manila P&amp;L Oct 26 2007_Book6" xfId="501"/>
    <cellStyle name="_Manila P&amp;L Oct 26 2007_Budget 08-09 Q2 Refresh" xfId="502"/>
    <cellStyle name="_Manila P&amp;L Oct 26 2007_Sep Report" xfId="503"/>
    <cellStyle name="_Manila P&amp;L Oct 26 2007_US Expense Template_March 21 (John's Load) (2)" xfId="504"/>
    <cellStyle name="_Manils PL BSver 2.0" xfId="505"/>
    <cellStyle name="_Mar07" xfId="506"/>
    <cellStyle name="_Marketing and Sales _final" xfId="507"/>
    <cellStyle name="_MBNA Canada CW - Leakage Report - June 2006" xfId="508"/>
    <cellStyle name="_MBNA Canada NA - Leakage Report - June 2006" xfId="509"/>
    <cellStyle name="_MBNA Login Hours Data for 2006" xfId="510"/>
    <cellStyle name="_MBNA Login Hours Data for 2006_Book6" xfId="511"/>
    <cellStyle name="_MBNA Login Hours Data for 2006_Budget 08-09 Q2 Refresh" xfId="512"/>
    <cellStyle name="_MBNA Login Hours Data for 2006_Sep Report" xfId="513"/>
    <cellStyle name="_MBNA Login Hours Data for 2006_US Expense Template (Operating Version 15-Apr-2008)" xfId="514"/>
    <cellStyle name="_MBNA UK - Leakage Report - August 2006" xfId="515"/>
    <cellStyle name="_MBNA UK - Leakage Report - July 2006" xfId="516"/>
    <cellStyle name="_MBNA UK - Leakage Report - June 2006" xfId="517"/>
    <cellStyle name="_MBNA UK - Leakage Report - September 2006" xfId="518"/>
    <cellStyle name="_MCF_Dec'07" xfId="519"/>
    <cellStyle name="_MCF_iGATE Apr'08" xfId="520"/>
    <cellStyle name="_MCF_iGATE Aug'08" xfId="521"/>
    <cellStyle name="_MCF_iGATE Dec'08" xfId="522"/>
    <cellStyle name="_MCF_iGATE Feb'08" xfId="523"/>
    <cellStyle name="_MCF_iGATE Feb'09" xfId="524"/>
    <cellStyle name="_MCF_iGATE July'09" xfId="525"/>
    <cellStyle name="_MCF_iGATE Mar'08" xfId="526"/>
    <cellStyle name="_MCF_iGATE Mar'09" xfId="527"/>
    <cellStyle name="_MCF_iGATE May'08" xfId="528"/>
    <cellStyle name="_MCF_iGATE Oct'08" xfId="529"/>
    <cellStyle name="_Monthly Reco - DEC- 06" xfId="530"/>
    <cellStyle name="_Monthly Reco - FEB- 07" xfId="531"/>
    <cellStyle name="_Monthly Reco - JAN- 07" xfId="532"/>
    <cellStyle name="_Monthly Reco - NOV- 06" xfId="533"/>
    <cellStyle name="_Monthly Reco - OCT- 06" xfId="534"/>
    <cellStyle name="_Monthly Reco - OCT- 06_Annexure to Form A Jul 10 to Sep 10" xfId="535"/>
    <cellStyle name="_Monthly Reco - OCT- 06_Post Audit refund App Jul 10 to Sep 10" xfId="536"/>
    <cellStyle name="_MS Licence -Calculation" xfId="537"/>
    <cellStyle name="_MS license fee calculation" xfId="538"/>
    <cellStyle name="_New COA" xfId="539"/>
    <cellStyle name="_Next transfer 11.10.06" xfId="540"/>
    <cellStyle name="_Next transfer 11.10.06_Book6" xfId="541"/>
    <cellStyle name="_Next transfer 11.10.06_Budget 08-09 Q2 Refresh" xfId="542"/>
    <cellStyle name="_Next transfer 11.10.06_Sep Report" xfId="543"/>
    <cellStyle name="_Next transfer 11.10.06_US Expense Template (Operating Version 15-Apr-2008)" xfId="544"/>
    <cellStyle name="_Next transfer_Murali" xfId="545"/>
    <cellStyle name="_Next transfer_Murali_Book6" xfId="546"/>
    <cellStyle name="_Next transfer_Murali_Budget 08-09 Q2 Refresh" xfId="547"/>
    <cellStyle name="_Next transfer_Murali_Sep Report" xfId="548"/>
    <cellStyle name="_Next transfer_Murali_US Expense Template (Operating Version 15-Apr-2008)" xfId="549"/>
    <cellStyle name="_Non-promo Movements" xfId="550"/>
    <cellStyle name="_Oct'08" xfId="551"/>
    <cellStyle name="_OCTOBER - 20" xfId="552"/>
    <cellStyle name="_oF ppt 2007-008" xfId="553"/>
    <cellStyle name="_oF ppt 2007-008_Book6" xfId="554"/>
    <cellStyle name="_oF ppt 2007-008_Budget 08-09 Q2 Refresh" xfId="555"/>
    <cellStyle name="_oF ppt 2007-008_Sep Report" xfId="556"/>
    <cellStyle name="_oF ppt 2007-008_US Expense Template (Operating Version 15-Apr-2008)" xfId="557"/>
    <cellStyle name="_of PPT Workings-financials-Dec-06" xfId="558"/>
    <cellStyle name="_of PPT Workings-financials-Dec-06_Book6" xfId="559"/>
    <cellStyle name="_of PPT Workings-financials-Dec-06_Budget 08-09 Q2 Refresh" xfId="560"/>
    <cellStyle name="_of PPT Workings-financials-Dec-06_Sep Report" xfId="561"/>
    <cellStyle name="_of PPT Workings-financials-Dec-06_US Expense Template (Operating Version 15-Apr-2008)" xfId="562"/>
    <cellStyle name="_Overstock - Leakage Report - July 2006" xfId="563"/>
    <cellStyle name="_Overstock - Leakage Report - June 2006" xfId="564"/>
    <cellStyle name="_Payout_Apr to June-07 (ROYALTY)" xfId="565"/>
    <cellStyle name="_People Count- 01 26 07" xfId="566"/>
    <cellStyle name="_People Count- 01 26 07_Book6" xfId="567"/>
    <cellStyle name="_People Count- 01 26 07_Budget 08-09 Q2 Refresh" xfId="568"/>
    <cellStyle name="_People Count- 01 26 07_Sep Report" xfId="569"/>
    <cellStyle name="_People Count- 01 26 07_US Expense Template_March 21 (John's Load) (2)" xfId="570"/>
    <cellStyle name="_People Count- 23 2 07" xfId="571"/>
    <cellStyle name="_People Count- 23 2 07_Book6" xfId="572"/>
    <cellStyle name="_People Count- 23 2 07_Budget 08-09 Q2 Refresh" xfId="573"/>
    <cellStyle name="_People Count- 23 2 07_Sep Report" xfId="574"/>
    <cellStyle name="_People Count- 23 2 07_US Expense Template_March 21 (John's Load) (2)" xfId="575"/>
    <cellStyle name="_People Count- 31 03 07 (3)" xfId="576"/>
    <cellStyle name="_People Count- 31 03 07 (3)_Book6" xfId="577"/>
    <cellStyle name="_People Count- 31 03 07 (3)_Budget 08-09 Q2 Refresh" xfId="578"/>
    <cellStyle name="_People Count- 31 03 07 (3)_Sep Report" xfId="579"/>
    <cellStyle name="_People Count- 31 03 07 (3)_US Expense Template_March 21 (John's Load) (2)" xfId="580"/>
    <cellStyle name="_People Count-09 29 06" xfId="581"/>
    <cellStyle name="_People Count-09 29 06_Book6" xfId="582"/>
    <cellStyle name="_People Count-09 29 06_Budget 08-09 Q2 Refresh" xfId="583"/>
    <cellStyle name="_People Count-09 29 06_Sep Report" xfId="584"/>
    <cellStyle name="_People Count-09 29 06_US Expense Template_March 21 (John's Load) (2)" xfId="585"/>
    <cellStyle name="_People Count-11.25.05" xfId="586"/>
    <cellStyle name="_People Count-11.25.05_Book6" xfId="587"/>
    <cellStyle name="_People Count-11.25.05_Budget 08-09 Q2 Refresh" xfId="588"/>
    <cellStyle name="_People Count-11.25.05_Sep Report" xfId="589"/>
    <cellStyle name="_People Count-11.25.05_US Expense Template_March 21 (John's Load) (2)" xfId="590"/>
    <cellStyle name="_People Details" xfId="591"/>
    <cellStyle name="_People Details_Book6" xfId="592"/>
    <cellStyle name="_People Details_Budget 08-09 Q2 Refresh" xfId="593"/>
    <cellStyle name="_People Details_Sep Report" xfId="594"/>
    <cellStyle name="_People Details_US Expense Template_March 21 (John's Load) (2)" xfId="595"/>
    <cellStyle name="_People_Org Structure_Dec 2006" xfId="596"/>
    <cellStyle name="_People_Org Structure_Dec 2006_Book6" xfId="597"/>
    <cellStyle name="_People_Org Structure_Dec 2006_Budget 08-09 Q2 Refresh" xfId="598"/>
    <cellStyle name="_People_Org Structure_Dec 2006_Sep Report" xfId="599"/>
    <cellStyle name="_People_Org Structure_Dec 2006_US Expense Template_March 21 (John's Load) (2)" xfId="600"/>
    <cellStyle name="_PMO Budget" xfId="601"/>
    <cellStyle name="_PMO Budget_Book6" xfId="602"/>
    <cellStyle name="_PMO Budget_Budget 08-09 Q2 Refresh" xfId="603"/>
    <cellStyle name="_PMO Budget_Sep Report" xfId="604"/>
    <cellStyle name="_PMO Budget_US Expense Template_March 21 (John's Load) (2)" xfId="605"/>
    <cellStyle name="_PMO_Final" xfId="606"/>
    <cellStyle name="_PPT_Graph Aug workings-06" xfId="607"/>
    <cellStyle name="_PPT_Graph Sep workings-06" xfId="608"/>
    <cellStyle name="_Prepaid Insurance Apr'07" xfId="609"/>
    <cellStyle name="_Prepaid Insurance Aug'09" xfId="610"/>
    <cellStyle name="_Prepaid Insurance Dec'06" xfId="611"/>
    <cellStyle name="_Prepaid Insurance Feb'07" xfId="612"/>
    <cellStyle name="_Prepaid Insurance Feb'09" xfId="613"/>
    <cellStyle name="_Prepaid Insurance Jan'07" xfId="614"/>
    <cellStyle name="_Prepaid Insurance Jan'09" xfId="615"/>
    <cellStyle name="_Prepaid Insurance Mar'07" xfId="616"/>
    <cellStyle name="_Prepaid Insurance Mar'09" xfId="617"/>
    <cellStyle name="_Prepaid Insurance May'07" xfId="618"/>
    <cellStyle name="_Prepaid Insurance Oct'08" xfId="619"/>
    <cellStyle name="_Prepaid Insurance Sep'06" xfId="620"/>
    <cellStyle name="_Prepaid Insurance Sep'08" xfId="621"/>
    <cellStyle name="_Prepaid Insurance_July'06" xfId="622"/>
    <cellStyle name="_prepaid_Feb07" xfId="623"/>
    <cellStyle name="_Proj Prof BU_SEg_Geo_Oct 2006" xfId="624"/>
    <cellStyle name="_Proj Prof BU_SEg_Geo_Oct 2006_Book6" xfId="625"/>
    <cellStyle name="_Proj Prof BU_SEg_Geo_Oct 2006_Budget 08-09 Q2 Refresh" xfId="626"/>
    <cellStyle name="_Proj Prof BU_SEg_Geo_Oct 2006_Sep Report" xfId="627"/>
    <cellStyle name="_Proj Prof BU_SEg_Geo_Oct 2006_US Expense Template_March 21 (John's Load) (2)" xfId="628"/>
    <cellStyle name="_projected depn for 08-09" xfId="629"/>
    <cellStyle name="_Promotions" xfId="630"/>
    <cellStyle name="_Prov for Sub contractors Mar'09" xfId="631"/>
    <cellStyle name="_Provision for servic tax recievable Aug 10" xfId="632"/>
    <cellStyle name="_Provision for servic tax recievable Aug 10_Post Audit refund App Jul 10 to Sep 10" xfId="633"/>
    <cellStyle name="_Provision for servic tax recievable Aug 10_Refund application Oct 10 to Dec 10 final" xfId="634"/>
    <cellStyle name="_Provision for servic tax recievable Mar 10" xfId="635"/>
    <cellStyle name="_Provision for servic tax recievable Mar 10_Post Audit refund App Jul 10 to Sep 10" xfId="636"/>
    <cellStyle name="_Provision for servic tax recievable Mar 10_Refund application Oct 10 to Dec 10 final" xfId="637"/>
    <cellStyle name="_Provision for servic tax recievable Mar 11" xfId="638"/>
    <cellStyle name="_Provision for servic tax recievable Mar 11_Refund application Oct 10 to Dec 10 final" xfId="639"/>
    <cellStyle name="_Provision for servic tax recievable Sep 10" xfId="640"/>
    <cellStyle name="_Provision for servic tax recievable Sep 10_Post Audit refund App Jul 10 to Sep 10" xfId="641"/>
    <cellStyle name="_Provision for servic tax recievable Sep 10_Refund application Oct 10 to Dec 10 final" xfId="642"/>
    <cellStyle name="_Quaterwise 2006-07" xfId="643"/>
    <cellStyle name="_Quaterwise 2006-07_Book6" xfId="644"/>
    <cellStyle name="_Quaterwise 2006-07_Budget 08-09 Q2 Refresh" xfId="645"/>
    <cellStyle name="_Quaterwise 2006-07_Sep Report" xfId="646"/>
    <cellStyle name="_Quaterwise 2006-07_US Expense Template (Operating Version 15-Apr-2008)" xfId="647"/>
    <cellStyle name="_Recruitment" xfId="648"/>
    <cellStyle name="_Recruitment_Book6" xfId="649"/>
    <cellStyle name="_Recruitment_Budget 08-09 Q2 Refresh" xfId="650"/>
    <cellStyle name="_Recruitment_Sep Report" xfId="651"/>
    <cellStyle name="_Recruitment_US Expense Template (Operating Version 15-Apr-2008)" xfId="652"/>
    <cellStyle name="_REfund Aplication Jan 10 to Mar 10 101210" xfId="653"/>
    <cellStyle name="_REfund Aplication Jan 10 to Mar 10 101210_Annexure to Form A Jul 10 to Sep 10" xfId="654"/>
    <cellStyle name="_REfund Aplication Jan 10 to Mar 10 101210_Post Audit refund App Jul 10 to Sep 10" xfId="655"/>
    <cellStyle name="_REfund application Apr 10 to Jun 10" xfId="656"/>
    <cellStyle name="_Rent" xfId="657"/>
    <cellStyle name="_Rent equilisation June08" xfId="658"/>
    <cellStyle name="_Rent equilisation NOV08" xfId="659"/>
    <cellStyle name="_Revenue Details" xfId="660"/>
    <cellStyle name="_Revenue Management 060113" xfId="661"/>
    <cellStyle name="_Revenue per Agent Working" xfId="662"/>
    <cellStyle name="_Revenue per Agent Working_Book6" xfId="663"/>
    <cellStyle name="_Revenue per Agent Working_Budget 08-09 Q2 Refresh" xfId="664"/>
    <cellStyle name="_Revenue per Agent Working_Sep Report" xfId="665"/>
    <cellStyle name="_Revenue per Agent Working_US Expense Template (Operating Version 15-Apr-2008)" xfId="666"/>
    <cellStyle name="_Revenue Update" xfId="667"/>
    <cellStyle name="_Revenue_ Q3 Refresh_with sales (2)" xfId="668"/>
    <cellStyle name="_SAG JV (5)" xfId="669"/>
    <cellStyle name="_Sal reg-Apr-09" xfId="670"/>
    <cellStyle name="_Salary Reg-Jul-09" xfId="671"/>
    <cellStyle name="_Salary Report - 247" xfId="672"/>
    <cellStyle name="_Salary Report - 247_Book6" xfId="673"/>
    <cellStyle name="_Salary Report - 247_Budget 08-09 Q2 Refresh" xfId="674"/>
    <cellStyle name="_Salary Report - 247_Budget 08-09 Q2 Refresh_247 INC - June Refresh - 136Mn Rev (2)" xfId="675"/>
    <cellStyle name="_Salary Report - 247_Budget 08-09 Q2 Refresh_247 INC - June Refresh-136M Final BOD Version" xfId="676"/>
    <cellStyle name="_Salary Report - 247_Budget 08-09 Q2 Refresh_247 Inc Forecast - 2008-09" xfId="677"/>
    <cellStyle name="_Salary Report - 247_Sep Report" xfId="678"/>
    <cellStyle name="_Salary Report - 247_US Expense Template_March 21 (John's Load) (2)" xfId="679"/>
    <cellStyle name="_Salary summary_Jun-09" xfId="680"/>
    <cellStyle name="_Salary Summary_May-09" xfId="681"/>
    <cellStyle name="_Salary summary-Nov-08" xfId="682"/>
    <cellStyle name="_Schedule-Aug-2009" xfId="683"/>
    <cellStyle name="_Schedule-Feb2009" xfId="684"/>
    <cellStyle name="_Schedule-January 2009" xfId="685"/>
    <cellStyle name="_Schedule-Mar09" xfId="686"/>
    <cellStyle name="_Schedule-May2008" xfId="687"/>
    <cellStyle name="_Schedule-Oct2008" xfId="688"/>
    <cellStyle name="_Schedule-Sep08" xfId="689"/>
    <cellStyle name="_Schedule-Sep-2009" xfId="690"/>
    <cellStyle name="_SCH-VI FEB07-IGS" xfId="691"/>
    <cellStyle name="_SCH-VI March07-IGS" xfId="692"/>
    <cellStyle name="_Seat No for Oct-2006 workings" xfId="693"/>
    <cellStyle name="_Seat No for Oct-2006 workings_Book6" xfId="694"/>
    <cellStyle name="_Seat No for Oct-2006 workings_Budget 08-09 Q2 Refresh" xfId="695"/>
    <cellStyle name="_Seat No for Oct-2006 workings_Sep Report" xfId="696"/>
    <cellStyle name="_Seat No for Oct-2006 workings_US Expense Template (Operating Version 15-Apr-2008)" xfId="697"/>
    <cellStyle name="_Senior management-Final" xfId="698"/>
    <cellStyle name="_Sep 2009 Schedule" xfId="699"/>
    <cellStyle name="_Sep Report" xfId="700"/>
    <cellStyle name="_Sep'08" xfId="701"/>
    <cellStyle name="_Service tax 2008-09 Apr 08 to Sep 08 final 24th oct 081" xfId="702"/>
    <cellStyle name="_Service tax 2008-09 Apr 08 to Sep 08 final 24th oct 081_Annexure to Form A Jul 10 to Sep 10" xfId="703"/>
    <cellStyle name="_Service tax 2008-09 Apr 08 to Sep 08 final 24th oct 081_Post Audit refund App Jul 10 to Sep 10" xfId="704"/>
    <cellStyle name="_Service tax 2008-09 Oct 08 to Mar 09 REVISED 20th May 09" xfId="705"/>
    <cellStyle name="_Service tax 2008-09 Oct 08 to Mar 09 REVISED 20th May 09_Post Audit refund App Jul 10 to Sep 10" xfId="706"/>
    <cellStyle name="_Service tax 2008-09 Oct 08 to Mar 09 REVISED 20th May 09_Refund application Oct 10 to Dec 10 final" xfId="707"/>
    <cellStyle name="_Sheet1" xfId="708"/>
    <cellStyle name="_Sheet1_Book6" xfId="709"/>
    <cellStyle name="_Sheet1_Budget 08-09 Q2 Refresh" xfId="710"/>
    <cellStyle name="_Sheet1_Budget 08-09 Q2 Refresh_247 INC - June Refresh - 136Mn Rev (2)" xfId="711"/>
    <cellStyle name="_Sheet1_Budget 08-09 Q2 Refresh_247 INC - June Refresh-136M Final BOD Version" xfId="712"/>
    <cellStyle name="_Sheet1_Budget 08-09 Q2 Refresh_247 Inc Forecast - 2008-09" xfId="713"/>
    <cellStyle name="_Sheet1_Sep Report" xfId="714"/>
    <cellStyle name="_Sheet1_US Expense Template_March 21 (John's Load) (2)" xfId="715"/>
    <cellStyle name="_ST 3 returns H1 2009-10" xfId="716"/>
    <cellStyle name="_ST 3 returns H1 2009-10_Post Audit refund App Jul 10 to Sep 10" xfId="717"/>
    <cellStyle name="_ST 3 returns H1 2009-10_Refund application Oct 10 to Dec 10 final" xfId="718"/>
    <cellStyle name="_ST 3 returns Oct 09 to Mar 10" xfId="719"/>
    <cellStyle name="_ST 3 returns Oct 09 to Mar 10_Annexure to Form A Jul 10 to Sep 10" xfId="720"/>
    <cellStyle name="_ST 3 returns Oct 09 to Mar 10_Annexure to Refund Application Jul-09 to Sep 091" xfId="721"/>
    <cellStyle name="_ST 3 returns Oct 09 to Mar 10_Annexure to Refund Application Jul-09 to Sep 091_Annexure to Form A Jul 10 to Sep 10" xfId="722"/>
    <cellStyle name="_ST 3 returns Oct 09 to Mar 10_Annexure to Refund Application Jul-09 to Sep 091_Post Audit refund App Jul 10 to Sep 10" xfId="723"/>
    <cellStyle name="_ST 3 returns Oct 09 to Mar 10_Annexure to Refund Application Jul-09 to Sep 091_Refund Application Oct 09 - Dec 09" xfId="724"/>
    <cellStyle name="_ST 3 returns Oct 09 to Mar 10_Post Audit refund App Jul 10 to Sep 10" xfId="725"/>
    <cellStyle name="_ST 3 returns Oct 09 to Mar 10_REfund Aplication Jan 10 to Mar 10 101210" xfId="726"/>
    <cellStyle name="_ST 3 returns Oct 09 to Mar 10_REfund application Apr 10 to Jun 10" xfId="727"/>
    <cellStyle name="_ST 3 returns Oct 09 to Mar 10_Refund application Oct 10 to Dec 10 final" xfId="728"/>
    <cellStyle name="_ST3 returns 25.4.07 - final" xfId="729"/>
    <cellStyle name="_ST3 returns 25.4.07 - final_Annexure to Refund Application Apr-09 to Jun 09" xfId="730"/>
    <cellStyle name="_ST3 returns 25.4.07 - final_Annexure to Refund Application Apr-09 to Jun 09_Annexure to Refund Application Jul-09 to Sep 091" xfId="731"/>
    <cellStyle name="_ST3 returns 25.4.07 - final_Annexure to Refund Application Apr-09 to Jun 09_Annexure to Refund Application Jul-09 to Sep 091_Annexure to Form A Jul 10 to Sep 10" xfId="732"/>
    <cellStyle name="_ST3 returns 25.4.07 - final_Annexure to Refund Application Apr-09 to Jun 09_Annexure to Refund Application Jul-09 to Sep 091_Post Audit refund App Jul 10 to Sep 10" xfId="733"/>
    <cellStyle name="_ST3 returns 25.4.07 - final_Annexure to Refund Application Apr-09 to Jun 09_Annexure to Refund Application Jul-09 to Sep 091_Refund Application Oct 09 - Dec 09" xfId="734"/>
    <cellStyle name="_ST3 returns Apr 07 to Sep 07 - 25 10 07" xfId="735"/>
    <cellStyle name="_Stats-Oct-06" xfId="736"/>
    <cellStyle name="_Stats-Oct-06_Book6" xfId="737"/>
    <cellStyle name="_Stats-Oct-06_Budget 08-09 Q2 Refresh" xfId="738"/>
    <cellStyle name="_Stats-Oct-06_Sep Report" xfId="739"/>
    <cellStyle name="_Stats-Oct-06_US Expense Template_March 21 (John's Load) (2)" xfId="740"/>
    <cellStyle name="_Status" xfId="741"/>
    <cellStyle name="_Status_Book6" xfId="742"/>
    <cellStyle name="_Status_Budget 08-09 Q2 Refresh" xfId="743"/>
    <cellStyle name="_Status_Sep Report" xfId="744"/>
    <cellStyle name="_Status_US Expense Template (Operating Version 15-Apr-2008)" xfId="745"/>
    <cellStyle name="_Statutory Payment-Dec-08 (2)" xfId="746"/>
    <cellStyle name="_STP_Listing_Sep to Mar 07" xfId="747"/>
    <cellStyle name="_STP_Listing_Sep to Mar 07_Annexure to Form A Jul 10 to Sep 10" xfId="748"/>
    <cellStyle name="_STP_Listing_Sep to Mar 07_Post Audit refund App Jul 10 to Sep 10" xfId="749"/>
    <cellStyle name="_Strategy Selection Draft status report" xfId="750"/>
    <cellStyle name="_subsidiary info for ppt-nov" xfId="751"/>
    <cellStyle name="_subsidiary info for ppt-nov_Book6" xfId="752"/>
    <cellStyle name="_subsidiary info for ppt-nov_Budget 08-09 Q2 Refresh" xfId="753"/>
    <cellStyle name="_subsidiary info for ppt-nov_Sep Report" xfId="754"/>
    <cellStyle name="_subsidiary info for ppt-nov_US Expense Template (Operating Version 15-Apr-2008)" xfId="755"/>
    <cellStyle name="_Subsidiary information-Feb-07" xfId="756"/>
    <cellStyle name="_Subsidiary information-Jan-07 Ver 1" xfId="757"/>
    <cellStyle name="_T&amp;E Claims Provision_Aug'07" xfId="758"/>
    <cellStyle name="_TConsolidated for all departments revised 06272007" xfId="759"/>
    <cellStyle name="_TConsolidated for all departments revised 06272007 (2)" xfId="760"/>
    <cellStyle name="_TConsolidated for all departments revised 071707" xfId="761"/>
    <cellStyle name="_TDS top sheet Aug-09" xfId="762"/>
    <cellStyle name="_TDS top sheet Feb-09" xfId="763"/>
    <cellStyle name="_TDS top sheet Jan-09" xfId="764"/>
    <cellStyle name="_TDS top sheet Mar-09" xfId="765"/>
    <cellStyle name="_TDS top sheet May08 (2)" xfId="766"/>
    <cellStyle name="_TDS top sheet Oct08" xfId="767"/>
    <cellStyle name="_TDS top sheet Sep08" xfId="768"/>
    <cellStyle name="_TDS top sheet Sep-09" xfId="769"/>
    <cellStyle name="_TDS-DEC-07" xfId="770"/>
    <cellStyle name="_Technology Budget 07-08-06-Q3-Q4-Refresh-05-Oct-2007" xfId="771"/>
    <cellStyle name="_Technology budget 2008-09 - Ver 1 0" xfId="772"/>
    <cellStyle name="_Technology weekly Dash boards-2006-Feb-27" xfId="773"/>
    <cellStyle name="_Technology_final" xfId="774"/>
    <cellStyle name="_TOP 5 CUSTOMERS-QTR 1 &amp; 2" xfId="775"/>
    <cellStyle name="_TOP 5 CUSTOMERS-QTR 1 &amp; 2_Book6" xfId="776"/>
    <cellStyle name="_TOP 5 CUSTOMERS-QTR 1 &amp; 2_Budget 08-09 Q2 Refresh" xfId="777"/>
    <cellStyle name="_TOP 5 CUSTOMERS-QTR 1 &amp; 2_Sep Report" xfId="778"/>
    <cellStyle name="_TOP 5 CUSTOMERS-QTR 1 &amp; 2_US Expense Template (Operating Version 15-Apr-2008)" xfId="779"/>
    <cellStyle name="_Total budget08092802" xfId="780"/>
    <cellStyle name="_Total budget08092802_Book6" xfId="781"/>
    <cellStyle name="_Total budget08092802_Budget 08-09 Q2 Refresh" xfId="782"/>
    <cellStyle name="_Total budget08092802_Sep Report" xfId="783"/>
    <cellStyle name="_Total budget08092802_US Expense Template (Operating Version 15-Apr-2008)" xfId="784"/>
    <cellStyle name="_Training" xfId="785"/>
    <cellStyle name="_Travel dates" xfId="786"/>
    <cellStyle name="_Travel Per diem Prov  Oct'08" xfId="787"/>
    <cellStyle name="_Unbilled Expenses Apr'09" xfId="788"/>
    <cellStyle name="_Unbilled Expenses Dec'08" xfId="789"/>
    <cellStyle name="_Unbilled Expenses Feb'09" xfId="790"/>
    <cellStyle name="_Unbilled Expenses Jan'09" xfId="791"/>
    <cellStyle name="_Unbilled Expenses Mar'09" xfId="792"/>
    <cellStyle name="_Unbilled Expenses Nov'08" xfId="793"/>
    <cellStyle name="_Unbilled Expenses Oct'08" xfId="794"/>
    <cellStyle name="_Unbilled Expenses Sep'08" xfId="795"/>
    <cellStyle name="_USD payment 2010-11" xfId="796"/>
    <cellStyle name="_USD payment 2010-11_Post Audit refund App Jul 10 to Sep 10" xfId="797"/>
    <cellStyle name="_USD payment 2010-11_Refund application Oct 10 to Dec 10 final" xfId="798"/>
    <cellStyle name="_Vehicles Details_June'06" xfId="799"/>
    <cellStyle name="_VPP Schedule Apr'08" xfId="800"/>
    <cellStyle name="_VPP Schedule Apr'09" xfId="801"/>
    <cellStyle name="_VPP Schedule Aug'08" xfId="802"/>
    <cellStyle name="_VPP Schedule Dec" xfId="803"/>
    <cellStyle name="_VPP Schedule July'08" xfId="804"/>
    <cellStyle name="_VPP Schedule July'09" xfId="805"/>
    <cellStyle name="_VPP Schedule Jun'08" xfId="806"/>
    <cellStyle name="_VPP Schedule Jun'09" xfId="807"/>
    <cellStyle name="_VPP Schedule May'09" xfId="808"/>
    <cellStyle name="_VPP Schedule Nov'08" xfId="809"/>
    <cellStyle name="_VPWISE QUARTERLY BUDGET VS ACTUAL ANALYSIS" xfId="810"/>
    <cellStyle name="_VPWISE QUARTERLY BUDGET VS ACTUAL ANALYSIS_Book6" xfId="811"/>
    <cellStyle name="_VPWISE QUARTERLY BUDGET VS ACTUAL ANALYSIS_Budget 08-09 Q2 Refresh" xfId="812"/>
    <cellStyle name="_VPWISE QUARTERLY BUDGET VS ACTUAL ANALYSIS_Sep Report" xfId="813"/>
    <cellStyle name="_VPWISE QUARTERLY BUDGET VS ACTUAL ANALYSIS_US Expense Template (Operating Version 15-Apr-2008)" xfId="814"/>
    <cellStyle name="_Working for JANUARY MIS" xfId="815"/>
    <cellStyle name="_working for ppt-shanky-march-06" xfId="816"/>
    <cellStyle name="_Workings for December 2006 report" xfId="817"/>
    <cellStyle name="_Workings for December 2006 report_Book6" xfId="818"/>
    <cellStyle name="_Workings for December 2006 report_Budget 08-09 Q2 Refresh" xfId="819"/>
    <cellStyle name="_Workings for December 2006 report_Sep Report" xfId="820"/>
    <cellStyle name="_Workings for December 2006 report_US Expense Template (Operating Version 15-Apr-2008)" xfId="821"/>
    <cellStyle name="_Workings for Feb 2007 report" xfId="822"/>
    <cellStyle name="_Workings for Feb 2007 report_Book6" xfId="823"/>
    <cellStyle name="_Workings for Feb 2007 report_Budget 08-09 Q2 Refresh" xfId="824"/>
    <cellStyle name="_Workings for Feb 2007 report_Sep Report" xfId="825"/>
    <cellStyle name="_Workings for Feb 2007 report_US Expense Template (Operating Version 15-Apr-2008)" xfId="826"/>
    <cellStyle name="_Workings for October 2006 report Ver 1" xfId="827"/>
    <cellStyle name="_Workings for October 2006 report Ver 1_Book6" xfId="828"/>
    <cellStyle name="_Workings for October 2006 report Ver 1_Budget 08-09 Q2 Refresh" xfId="829"/>
    <cellStyle name="_Workings for October 2006 report Ver 1_Sep Report" xfId="830"/>
    <cellStyle name="_Workings for October 2006 report Ver 1_US Expense Template (Operating Version 15-Apr-2008)" xfId="831"/>
    <cellStyle name="_Worksheet in PMO- Strategy Plan 2006-2007" xfId="832"/>
    <cellStyle name="_worksheet in week4 ops" xfId="833"/>
    <cellStyle name="_worksheet in week4 ops_Book6" xfId="834"/>
    <cellStyle name="_worksheet in week4 ops_Budget 08-09 Q2 Refresh" xfId="835"/>
    <cellStyle name="_worksheet in week4 ops_Sep Report" xfId="836"/>
    <cellStyle name="_worksheet in week4 ops_US Expense Template (Operating Version 15-Apr-2008)" xfId="837"/>
    <cellStyle name="=C:\WINNT\SYSTEM32\COMMAND.COM" xfId="838"/>
    <cellStyle name="0,0_x000d__x000a_NA_x000d__x000a_" xfId="839"/>
    <cellStyle name="0,0_x000d__x000a_NA_x000d__x000a_ 2" xfId="840"/>
    <cellStyle name="20% - Accent1" xfId="841" builtinId="30" customBuiltin="1"/>
    <cellStyle name="20% - Accent1 2" xfId="842"/>
    <cellStyle name="20% - Accent2" xfId="843" builtinId="34" customBuiltin="1"/>
    <cellStyle name="20% - Accent2 2" xfId="844"/>
    <cellStyle name="20% - Accent3" xfId="845" builtinId="38" customBuiltin="1"/>
    <cellStyle name="20% - Accent3 2" xfId="846"/>
    <cellStyle name="20% - Accent4" xfId="847" builtinId="42" customBuiltin="1"/>
    <cellStyle name="20% - Accent4 2" xfId="848"/>
    <cellStyle name="20% - Accent5" xfId="849" builtinId="46" customBuiltin="1"/>
    <cellStyle name="20% - Accent5 2" xfId="850"/>
    <cellStyle name="20% - Accent6" xfId="851" builtinId="50" customBuiltin="1"/>
    <cellStyle name="20% - Accent6 2" xfId="852"/>
    <cellStyle name="40% - Accent1" xfId="853" builtinId="31" customBuiltin="1"/>
    <cellStyle name="40% - Accent1 2" xfId="854"/>
    <cellStyle name="40% - Accent2" xfId="855" builtinId="35" customBuiltin="1"/>
    <cellStyle name="40% - Accent2 2" xfId="856"/>
    <cellStyle name="40% - Accent3" xfId="857" builtinId="39" customBuiltin="1"/>
    <cellStyle name="40% - Accent3 2" xfId="858"/>
    <cellStyle name="40% - Accent4" xfId="859" builtinId="43" customBuiltin="1"/>
    <cellStyle name="40% - Accent4 2" xfId="860"/>
    <cellStyle name="40% - Accent5" xfId="861" builtinId="47" customBuiltin="1"/>
    <cellStyle name="40% - Accent5 2" xfId="862"/>
    <cellStyle name="40% - Accent6" xfId="863" builtinId="51" customBuiltin="1"/>
    <cellStyle name="40% - Accent6 2" xfId="864"/>
    <cellStyle name="60% - Accent1" xfId="865" builtinId="32" customBuiltin="1"/>
    <cellStyle name="60% - Accent1 2" xfId="866"/>
    <cellStyle name="60% - Accent2" xfId="867" builtinId="36" customBuiltin="1"/>
    <cellStyle name="60% - Accent2 2" xfId="868"/>
    <cellStyle name="60% - Accent3" xfId="869" builtinId="40" customBuiltin="1"/>
    <cellStyle name="60% - Accent3 2" xfId="870"/>
    <cellStyle name="60% - Accent4" xfId="871" builtinId="44" customBuiltin="1"/>
    <cellStyle name="60% - Accent4 2" xfId="872"/>
    <cellStyle name="60% - Accent5" xfId="873" builtinId="48" customBuiltin="1"/>
    <cellStyle name="60% - Accent5 2" xfId="874"/>
    <cellStyle name="60% - Accent6" xfId="875" builtinId="52" customBuiltin="1"/>
    <cellStyle name="60% - Accent6 2" xfId="876"/>
    <cellStyle name="_x0002_-_x0002_Ä_x0001_‡_x0003_0_x0002_P_x0003_ _x0002_X_x0003_·_x0002_®_x0003_@_x0002_p_x0003_ª_x0002_¨_x0010_!_x0002__x0003_&quot;_x0001_ÄÇ_x0002__x000e__x0003_ _x0002_é_x0002_Ä_x0001_‡_x0003_Ë_x0002_H_x0003_ _x0002_X" xfId="877"/>
    <cellStyle name="Accent1" xfId="878" builtinId="29" customBuiltin="1"/>
    <cellStyle name="Accent1 2" xfId="879"/>
    <cellStyle name="Accent2" xfId="880" builtinId="33" customBuiltin="1"/>
    <cellStyle name="Accent2 2" xfId="881"/>
    <cellStyle name="Accent3" xfId="882" builtinId="37" customBuiltin="1"/>
    <cellStyle name="Accent3 2" xfId="883"/>
    <cellStyle name="Accent4" xfId="884" builtinId="41" customBuiltin="1"/>
    <cellStyle name="Accent4 2" xfId="885"/>
    <cellStyle name="Accent5" xfId="886" builtinId="45" customBuiltin="1"/>
    <cellStyle name="Accent5 2" xfId="887"/>
    <cellStyle name="Accent6" xfId="888" builtinId="49" customBuiltin="1"/>
    <cellStyle name="Accent6 2" xfId="889"/>
    <cellStyle name="Bad" xfId="890" builtinId="27" customBuiltin="1"/>
    <cellStyle name="Bad 2" xfId="891"/>
    <cellStyle name="C00A" xfId="892"/>
    <cellStyle name="C00B" xfId="893"/>
    <cellStyle name="C00L" xfId="894"/>
    <cellStyle name="C01A" xfId="895"/>
    <cellStyle name="C01B" xfId="896"/>
    <cellStyle name="C01H" xfId="897"/>
    <cellStyle name="C01L" xfId="898"/>
    <cellStyle name="C02A" xfId="899"/>
    <cellStyle name="C02A 10" xfId="900"/>
    <cellStyle name="C02A 2" xfId="901"/>
    <cellStyle name="C02A 2 2" xfId="902"/>
    <cellStyle name="C02A 3" xfId="903"/>
    <cellStyle name="C02A 4" xfId="904"/>
    <cellStyle name="C02A 5" xfId="905"/>
    <cellStyle name="C02A 6" xfId="906"/>
    <cellStyle name="C02A 7" xfId="907"/>
    <cellStyle name="C02A 8" xfId="908"/>
    <cellStyle name="C02A 9" xfId="909"/>
    <cellStyle name="C02B" xfId="910"/>
    <cellStyle name="C02H" xfId="911"/>
    <cellStyle name="C02L" xfId="912"/>
    <cellStyle name="C03A" xfId="913"/>
    <cellStyle name="C03B" xfId="914"/>
    <cellStyle name="C03H" xfId="915"/>
    <cellStyle name="C03L" xfId="916"/>
    <cellStyle name="C04A" xfId="917"/>
    <cellStyle name="C04B" xfId="918"/>
    <cellStyle name="C04H" xfId="919"/>
    <cellStyle name="C04L" xfId="920"/>
    <cellStyle name="C05A" xfId="921"/>
    <cellStyle name="C05B" xfId="922"/>
    <cellStyle name="C05H" xfId="923"/>
    <cellStyle name="C05L" xfId="924"/>
    <cellStyle name="C06A" xfId="925"/>
    <cellStyle name="C06B" xfId="926"/>
    <cellStyle name="C06H" xfId="927"/>
    <cellStyle name="C06L" xfId="928"/>
    <cellStyle name="C07A" xfId="929"/>
    <cellStyle name="C07B" xfId="930"/>
    <cellStyle name="C07H" xfId="931"/>
    <cellStyle name="C07L" xfId="932"/>
    <cellStyle name="Calc Currency (0)" xfId="933"/>
    <cellStyle name="Calc Currency (2)" xfId="934"/>
    <cellStyle name="Calc Percent (0)" xfId="935"/>
    <cellStyle name="Calc Percent (1)" xfId="936"/>
    <cellStyle name="Calc Percent (2)" xfId="937"/>
    <cellStyle name="Calc Units (0)" xfId="938"/>
    <cellStyle name="Calc Units (1)" xfId="939"/>
    <cellStyle name="Calc Units (2)" xfId="940"/>
    <cellStyle name="Calculation" xfId="941" builtinId="22" customBuiltin="1"/>
    <cellStyle name="Calculation 2" xfId="942"/>
    <cellStyle name="Calculation 2 10" xfId="943"/>
    <cellStyle name="Calculation 2 2" xfId="944"/>
    <cellStyle name="Calculation 2 2 2" xfId="945"/>
    <cellStyle name="Calculation 2 3" xfId="946"/>
    <cellStyle name="Calculation 2 4" xfId="947"/>
    <cellStyle name="Calculation 2 5" xfId="948"/>
    <cellStyle name="Calculation 2 6" xfId="949"/>
    <cellStyle name="Calculation 2 7" xfId="950"/>
    <cellStyle name="Calculation 2 8" xfId="951"/>
    <cellStyle name="Calculation 2 9" xfId="952"/>
    <cellStyle name="category" xfId="953"/>
    <cellStyle name="Check Cell" xfId="954" builtinId="23" customBuiltin="1"/>
    <cellStyle name="Check Cell 2" xfId="955"/>
    <cellStyle name="Comma" xfId="956" builtinId="3"/>
    <cellStyle name="Comma [00]" xfId="957"/>
    <cellStyle name="Comma 10" xfId="958"/>
    <cellStyle name="Comma 11" xfId="959"/>
    <cellStyle name="Comma 12" xfId="960"/>
    <cellStyle name="Comma 12 2" xfId="961"/>
    <cellStyle name="Comma 13" xfId="962"/>
    <cellStyle name="Comma 14" xfId="963"/>
    <cellStyle name="Comma 15" xfId="964"/>
    <cellStyle name="Comma 16" xfId="965"/>
    <cellStyle name="Comma 17" xfId="966"/>
    <cellStyle name="Comma 18" xfId="967"/>
    <cellStyle name="Comma 19" xfId="968"/>
    <cellStyle name="Comma 2" xfId="969"/>
    <cellStyle name="Comma 2 2" xfId="970"/>
    <cellStyle name="Comma 2 2 2" xfId="971"/>
    <cellStyle name="Comma 2 2 2 2" xfId="972"/>
    <cellStyle name="Comma 2 2 2 2 2" xfId="973"/>
    <cellStyle name="Comma 2 2 2 2 2 2" xfId="974"/>
    <cellStyle name="Comma 2 2 2 3" xfId="975"/>
    <cellStyle name="Comma 2 2 2 4" xfId="976"/>
    <cellStyle name="Comma 2 2 2 5" xfId="977"/>
    <cellStyle name="Comma 2 2 2 6" xfId="978"/>
    <cellStyle name="Comma 2 2 2 7" xfId="979"/>
    <cellStyle name="Comma 2 2 2 8" xfId="980"/>
    <cellStyle name="Comma 2 2 2 9" xfId="981"/>
    <cellStyle name="Comma 2 2 3" xfId="982"/>
    <cellStyle name="Comma 2 2 3 2" xfId="983"/>
    <cellStyle name="Comma 2 2 3 2 2" xfId="984"/>
    <cellStyle name="Comma 2 2 4" xfId="985"/>
    <cellStyle name="Comma 2 2 5" xfId="986"/>
    <cellStyle name="Comma 2 2 6" xfId="987"/>
    <cellStyle name="Comma 2 2 7" xfId="988"/>
    <cellStyle name="Comma 2 2 8" xfId="989"/>
    <cellStyle name="Comma 2 2 9" xfId="990"/>
    <cellStyle name="Comma 2 3" xfId="991"/>
    <cellStyle name="Comma 2 4" xfId="992"/>
    <cellStyle name="Comma 20" xfId="993"/>
    <cellStyle name="Comma 21" xfId="994"/>
    <cellStyle name="Comma 3" xfId="995"/>
    <cellStyle name="Comma 3 2" xfId="996"/>
    <cellStyle name="Comma 3 2 2" xfId="997"/>
    <cellStyle name="Comma 3 3" xfId="998"/>
    <cellStyle name="Comma 4" xfId="999"/>
    <cellStyle name="Comma 4 2" xfId="1000"/>
    <cellStyle name="Comma 5" xfId="1001"/>
    <cellStyle name="Comma 6" xfId="1002"/>
    <cellStyle name="Comma 7" xfId="1003"/>
    <cellStyle name="Comma 8" xfId="1004"/>
    <cellStyle name="Comma 9" xfId="1005"/>
    <cellStyle name="Comma_ST 3 returns Oct 09 to Mar 10" xfId="1006"/>
    <cellStyle name="Currency [00]" xfId="1007"/>
    <cellStyle name="Currency 2" xfId="1008"/>
    <cellStyle name="Currency 2 2" xfId="1009"/>
    <cellStyle name="Currency 3" xfId="1010"/>
    <cellStyle name="Currency 4" xfId="1011"/>
    <cellStyle name="Currency 5" xfId="1012"/>
    <cellStyle name="Currency 6" xfId="1013"/>
    <cellStyle name="Date Short" xfId="1014"/>
    <cellStyle name="E&amp;Y House" xfId="1015"/>
    <cellStyle name="Enter Currency (0)" xfId="1016"/>
    <cellStyle name="Enter Currency (2)" xfId="1017"/>
    <cellStyle name="Enter Units (0)" xfId="1018"/>
    <cellStyle name="Enter Units (1)" xfId="1019"/>
    <cellStyle name="Enter Units (2)" xfId="1020"/>
    <cellStyle name="Explanatory Text" xfId="1021" builtinId="53" customBuiltin="1"/>
    <cellStyle name="Explanatory Text 2" xfId="1022"/>
    <cellStyle name="Good" xfId="1023" builtinId="26" customBuiltin="1"/>
    <cellStyle name="Good 2" xfId="1024"/>
    <cellStyle name="Grey" xfId="1025"/>
    <cellStyle name="HEADER" xfId="1026"/>
    <cellStyle name="Header1" xfId="1027"/>
    <cellStyle name="Header2" xfId="1028"/>
    <cellStyle name="Header2 2" xfId="1029"/>
    <cellStyle name="Header2 2 2" xfId="1030"/>
    <cellStyle name="Header2 3" xfId="1031"/>
    <cellStyle name="Header2 4" xfId="1032"/>
    <cellStyle name="Header2 5" xfId="1033"/>
    <cellStyle name="Header2 6" xfId="1034"/>
    <cellStyle name="Header2 7" xfId="1035"/>
    <cellStyle name="Header2 8" xfId="1036"/>
    <cellStyle name="Header2 9" xfId="1037"/>
    <cellStyle name="Heading" xfId="1038"/>
    <cellStyle name="Heading 1" xfId="1039" builtinId="16" customBuiltin="1"/>
    <cellStyle name="Heading 1 2" xfId="1040"/>
    <cellStyle name="Heading 2" xfId="1041" builtinId="17" customBuiltin="1"/>
    <cellStyle name="Heading 2 2" xfId="1042"/>
    <cellStyle name="Heading 3" xfId="1043" builtinId="18" customBuiltin="1"/>
    <cellStyle name="Heading 3 2" xfId="1044"/>
    <cellStyle name="Heading 4" xfId="1045" builtinId="19" customBuiltin="1"/>
    <cellStyle name="Heading 4 2" xfId="1046"/>
    <cellStyle name="Input" xfId="1047" builtinId="20" customBuiltin="1"/>
    <cellStyle name="Input [yellow]" xfId="1048"/>
    <cellStyle name="Input [yellow] 2" xfId="1049"/>
    <cellStyle name="Input [yellow] 2 2" xfId="1050"/>
    <cellStyle name="Input [yellow] 3" xfId="1051"/>
    <cellStyle name="Input [yellow] 3 2" xfId="1052"/>
    <cellStyle name="Input [yellow] 4" xfId="1053"/>
    <cellStyle name="Input [yellow] 4 2" xfId="1054"/>
    <cellStyle name="Input [yellow] 5" xfId="1055"/>
    <cellStyle name="Input [yellow] 5 2" xfId="1056"/>
    <cellStyle name="Input [yellow] 6" xfId="1057"/>
    <cellStyle name="Input [yellow] 6 2" xfId="1058"/>
    <cellStyle name="Input [yellow] 7" xfId="1059"/>
    <cellStyle name="Input [yellow] 7 2" xfId="1060"/>
    <cellStyle name="Input [yellow] 8" xfId="1061"/>
    <cellStyle name="Input 2" xfId="1062"/>
    <cellStyle name="Input 2 10" xfId="1063"/>
    <cellStyle name="Input 2 2" xfId="1064"/>
    <cellStyle name="Input 2 2 2" xfId="1065"/>
    <cellStyle name="Input 2 3" xfId="1066"/>
    <cellStyle name="Input 2 4" xfId="1067"/>
    <cellStyle name="Input 2 5" xfId="1068"/>
    <cellStyle name="Input 2 6" xfId="1069"/>
    <cellStyle name="Input 2 7" xfId="1070"/>
    <cellStyle name="Input 2 8" xfId="1071"/>
    <cellStyle name="Input 2 9" xfId="1072"/>
    <cellStyle name="Input 3" xfId="1073"/>
    <cellStyle name="Input 3 10" xfId="1074"/>
    <cellStyle name="Input 3 2" xfId="1075"/>
    <cellStyle name="Input 3 2 2" xfId="1076"/>
    <cellStyle name="Input 3 3" xfId="1077"/>
    <cellStyle name="Input 3 4" xfId="1078"/>
    <cellStyle name="Input 3 5" xfId="1079"/>
    <cellStyle name="Input 3 6" xfId="1080"/>
    <cellStyle name="Input 3 7" xfId="1081"/>
    <cellStyle name="Input 3 8" xfId="1082"/>
    <cellStyle name="Input 3 9" xfId="1083"/>
    <cellStyle name="Input 4" xfId="1084"/>
    <cellStyle name="Input 4 10" xfId="1085"/>
    <cellStyle name="Input 4 2" xfId="1086"/>
    <cellStyle name="Input 4 2 2" xfId="1087"/>
    <cellStyle name="Input 4 3" xfId="1088"/>
    <cellStyle name="Input 4 4" xfId="1089"/>
    <cellStyle name="Input 4 5" xfId="1090"/>
    <cellStyle name="Input 4 6" xfId="1091"/>
    <cellStyle name="Input 4 7" xfId="1092"/>
    <cellStyle name="Input 4 8" xfId="1093"/>
    <cellStyle name="Input 4 9" xfId="1094"/>
    <cellStyle name="kakko" xfId="1095"/>
    <cellStyle name="Link Currency (0)" xfId="1096"/>
    <cellStyle name="Link Currency (2)" xfId="1097"/>
    <cellStyle name="Link Units (0)" xfId="1098"/>
    <cellStyle name="Link Units (1)" xfId="1099"/>
    <cellStyle name="Link Units (2)" xfId="1100"/>
    <cellStyle name="Linked Cell" xfId="1101" builtinId="24" customBuiltin="1"/>
    <cellStyle name="Linked Cell 2" xfId="1102"/>
    <cellStyle name="Model" xfId="1103"/>
    <cellStyle name="Neutral" xfId="1104" builtinId="28" customBuiltin="1"/>
    <cellStyle name="Neutral 2" xfId="1105"/>
    <cellStyle name="Nïrmal" xfId="1106"/>
    <cellStyle name="Nor}al" xfId="1107"/>
    <cellStyle name="Norm੎੎" xfId="1108"/>
    <cellStyle name="Norm??" xfId="1109"/>
    <cellStyle name="Normal" xfId="0" builtinId="0"/>
    <cellStyle name="Normal - Style1" xfId="1110"/>
    <cellStyle name="Normal 10" xfId="1111"/>
    <cellStyle name="Normal 11" xfId="1112"/>
    <cellStyle name="Normal 12" xfId="1113"/>
    <cellStyle name="Normal 13" xfId="1114"/>
    <cellStyle name="Normal 14" xfId="1115"/>
    <cellStyle name="Normal 15" xfId="1116"/>
    <cellStyle name="Normal 16" xfId="1117"/>
    <cellStyle name="Normal 17" xfId="1118"/>
    <cellStyle name="Normal 18" xfId="1119"/>
    <cellStyle name="Normal 19" xfId="1120"/>
    <cellStyle name="Normal 2" xfId="1121"/>
    <cellStyle name="Normal 2 2" xfId="1122"/>
    <cellStyle name="Normal 2 3" xfId="1123"/>
    <cellStyle name="Normal 20" xfId="1124"/>
    <cellStyle name="Normal 21" xfId="1125"/>
    <cellStyle name="Normal 22" xfId="1126"/>
    <cellStyle name="Normal 23" xfId="1127"/>
    <cellStyle name="Normal 24" xfId="1128"/>
    <cellStyle name="Normal 25" xfId="1129"/>
    <cellStyle name="Normal 26" xfId="1130"/>
    <cellStyle name="Normal 27" xfId="1131"/>
    <cellStyle name="Normal 28" xfId="1132"/>
    <cellStyle name="Normal 29" xfId="1133"/>
    <cellStyle name="Normal 3" xfId="1134"/>
    <cellStyle name="Normal 3 2" xfId="1135"/>
    <cellStyle name="Normal 30" xfId="1136"/>
    <cellStyle name="Normal 31" xfId="1137"/>
    <cellStyle name="Normal 32" xfId="1138"/>
    <cellStyle name="Normal 33" xfId="1139"/>
    <cellStyle name="Normal 34" xfId="1140"/>
    <cellStyle name="Normal 35" xfId="1141"/>
    <cellStyle name="Normal 36" xfId="1142"/>
    <cellStyle name="Normal 37" xfId="1143"/>
    <cellStyle name="Normal 38" xfId="1144"/>
    <cellStyle name="Normal 39" xfId="1145"/>
    <cellStyle name="Normal 4" xfId="1146"/>
    <cellStyle name="Normal 4 2" xfId="1147"/>
    <cellStyle name="Normal 40" xfId="1148"/>
    <cellStyle name="Normal 41" xfId="1149"/>
    <cellStyle name="Normal 42" xfId="1150"/>
    <cellStyle name="Normal 43" xfId="1151"/>
    <cellStyle name="Normal 44" xfId="1152"/>
    <cellStyle name="Normal 45" xfId="1153"/>
    <cellStyle name="Normal 46" xfId="1154"/>
    <cellStyle name="Normal 47" xfId="1155"/>
    <cellStyle name="Normal 48" xfId="1156"/>
    <cellStyle name="Normal 49" xfId="1157"/>
    <cellStyle name="Normal 5" xfId="1158"/>
    <cellStyle name="Normal 5 2" xfId="1159"/>
    <cellStyle name="Normal 5 3" xfId="1160"/>
    <cellStyle name="Normal 56" xfId="1161"/>
    <cellStyle name="Normal 6" xfId="1162"/>
    <cellStyle name="Normal 7" xfId="1163"/>
    <cellStyle name="Normal 8" xfId="1164"/>
    <cellStyle name="Normal 8 2" xfId="1165"/>
    <cellStyle name="Normal 9" xfId="1166"/>
    <cellStyle name="Note" xfId="1167" builtinId="10" customBuiltin="1"/>
    <cellStyle name="Note 2" xfId="1168"/>
    <cellStyle name="Note 2 2" xfId="1169"/>
    <cellStyle name="Note 2 2 2" xfId="1170"/>
    <cellStyle name="Note 2 3" xfId="1171"/>
    <cellStyle name="Note 2 4" xfId="1172"/>
    <cellStyle name="Note 2 5" xfId="1173"/>
    <cellStyle name="Note 2 6" xfId="1174"/>
    <cellStyle name="Note 2 7" xfId="1175"/>
    <cellStyle name="Note 2 8" xfId="1176"/>
    <cellStyle name="Note 2 9" xfId="1177"/>
    <cellStyle name="Note 3" xfId="1178"/>
    <cellStyle name="Note 3 2" xfId="1179"/>
    <cellStyle name="Note 3 2 2" xfId="1180"/>
    <cellStyle name="Note 3 3" xfId="1181"/>
    <cellStyle name="Note 3 4" xfId="1182"/>
    <cellStyle name="Note 3 5" xfId="1183"/>
    <cellStyle name="Note 3 6" xfId="1184"/>
    <cellStyle name="Note 3 7" xfId="1185"/>
    <cellStyle name="Note 3 8" xfId="1186"/>
    <cellStyle name="Note 3 9" xfId="1187"/>
    <cellStyle name="Output" xfId="1188" builtinId="21" customBuiltin="1"/>
    <cellStyle name="Output 2" xfId="1189"/>
    <cellStyle name="Output 2 2" xfId="1190"/>
    <cellStyle name="Output 2 2 2" xfId="1191"/>
    <cellStyle name="Output 2 3" xfId="1192"/>
    <cellStyle name="Output 2 4" xfId="1193"/>
    <cellStyle name="Output 2 5" xfId="1194"/>
    <cellStyle name="Output 2 6" xfId="1195"/>
    <cellStyle name="Output 2 7" xfId="1196"/>
    <cellStyle name="Output 2 8" xfId="1197"/>
    <cellStyle name="Output 2 9" xfId="1198"/>
    <cellStyle name="Percent" xfId="1199" builtinId="5"/>
    <cellStyle name="Percent (0)" xfId="1200"/>
    <cellStyle name="Percent [0]" xfId="1201"/>
    <cellStyle name="Percent [00]" xfId="1202"/>
    <cellStyle name="Percent [2]" xfId="1203"/>
    <cellStyle name="Percent 2" xfId="1204"/>
    <cellStyle name="Percent 2 2" xfId="1205"/>
    <cellStyle name="Percent 3" xfId="1206"/>
    <cellStyle name="Percent 3 2" xfId="1207"/>
    <cellStyle name="Percent 4" xfId="1208"/>
    <cellStyle name="Percent 5" xfId="1209"/>
    <cellStyle name="Percent 6" xfId="1210"/>
    <cellStyle name="Percent 6 2" xfId="1211"/>
    <cellStyle name="Percent 7" xfId="1212"/>
    <cellStyle name="Percent 8" xfId="1213"/>
    <cellStyle name="Percent 9" xfId="1214"/>
    <cellStyle name="PrePop Currency (0)" xfId="1215"/>
    <cellStyle name="PrePop Currency (2)" xfId="1216"/>
    <cellStyle name="PrePop Units (0)" xfId="1217"/>
    <cellStyle name="PrePop Units (1)" xfId="1218"/>
    <cellStyle name="PrePop Units (2)" xfId="1219"/>
    <cellStyle name="PSChar" xfId="1220"/>
    <cellStyle name="PSDate" xfId="1221"/>
    <cellStyle name="PSDec" xfId="1222"/>
    <cellStyle name="PSHeading" xfId="1223"/>
    <cellStyle name="PSInt" xfId="1224"/>
    <cellStyle name="PSSpacer" xfId="1225"/>
    <cellStyle name="R00A" xfId="1226"/>
    <cellStyle name="R00B" xfId="1227"/>
    <cellStyle name="R00L" xfId="1228"/>
    <cellStyle name="R01A" xfId="1229"/>
    <cellStyle name="R01B" xfId="1230"/>
    <cellStyle name="R01B 10" xfId="1231"/>
    <cellStyle name="R01B 2" xfId="1232"/>
    <cellStyle name="R01B 2 2" xfId="1233"/>
    <cellStyle name="R01B 3" xfId="1234"/>
    <cellStyle name="R01B 4" xfId="1235"/>
    <cellStyle name="R01B 5" xfId="1236"/>
    <cellStyle name="R01B 6" xfId="1237"/>
    <cellStyle name="R01B 7" xfId="1238"/>
    <cellStyle name="R01B 8" xfId="1239"/>
    <cellStyle name="R01B 9" xfId="1240"/>
    <cellStyle name="R01H" xfId="1241"/>
    <cellStyle name="R01L" xfId="1242"/>
    <cellStyle name="R02A" xfId="1243"/>
    <cellStyle name="R02B" xfId="1244"/>
    <cellStyle name="R02H" xfId="1245"/>
    <cellStyle name="R02L" xfId="1246"/>
    <cellStyle name="R03A" xfId="1247"/>
    <cellStyle name="R03B" xfId="1248"/>
    <cellStyle name="R03H" xfId="1249"/>
    <cellStyle name="R03L" xfId="1250"/>
    <cellStyle name="R04A" xfId="1251"/>
    <cellStyle name="R04B" xfId="1252"/>
    <cellStyle name="R04H" xfId="1253"/>
    <cellStyle name="R04L" xfId="1254"/>
    <cellStyle name="R05A" xfId="1255"/>
    <cellStyle name="R05B" xfId="1256"/>
    <cellStyle name="R05H" xfId="1257"/>
    <cellStyle name="R05L" xfId="1258"/>
    <cellStyle name="R06A" xfId="1259"/>
    <cellStyle name="R06B" xfId="1260"/>
    <cellStyle name="R06H" xfId="1261"/>
    <cellStyle name="R06L" xfId="1262"/>
    <cellStyle name="R07A" xfId="1263"/>
    <cellStyle name="R07B" xfId="1264"/>
    <cellStyle name="R07H" xfId="1265"/>
    <cellStyle name="R07L" xfId="1266"/>
    <cellStyle name="SPOl" xfId="1267"/>
    <cellStyle name="Style 1" xfId="1268"/>
    <cellStyle name="Style 1 2" xfId="1269"/>
    <cellStyle name="subhead" xfId="1270"/>
    <cellStyle name="Text Indent A" xfId="1271"/>
    <cellStyle name="Text Indent B" xfId="1272"/>
    <cellStyle name="Text Indent C" xfId="1273"/>
    <cellStyle name="Tickmark" xfId="1274"/>
    <cellStyle name="Title" xfId="1275" builtinId="15" customBuiltin="1"/>
    <cellStyle name="Title 2" xfId="1276"/>
    <cellStyle name="Total" xfId="1277" builtinId="25" customBuiltin="1"/>
    <cellStyle name="Total 2" xfId="1278"/>
    <cellStyle name="Total 2 2" xfId="1279"/>
    <cellStyle name="Total 2 2 2" xfId="1280"/>
    <cellStyle name="Total 2 3" xfId="1281"/>
    <cellStyle name="Total 2 4" xfId="1282"/>
    <cellStyle name="Total 2 5" xfId="1283"/>
    <cellStyle name="Total 2 6" xfId="1284"/>
    <cellStyle name="Total 2 7" xfId="1285"/>
    <cellStyle name="Total 2 8" xfId="1286"/>
    <cellStyle name="Total 2 9" xfId="1287"/>
    <cellStyle name="Warning Text" xfId="1288" builtinId="11" customBuiltin="1"/>
    <cellStyle name="Warning Text 2" xfId="1289"/>
    <cellStyle name="백분율_95" xfId="1290"/>
    <cellStyle name="콤마 [0]_1" xfId="1291"/>
    <cellStyle name="콤마_1" xfId="1292"/>
    <cellStyle name="통화 [0]_1" xfId="1293"/>
    <cellStyle name="통화_1" xfId="1294"/>
    <cellStyle name="표준_1" xfId="12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BK13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A4" sqref="BA4"/>
    </sheetView>
  </sheetViews>
  <sheetFormatPr defaultRowHeight="15"/>
  <cols>
    <col min="1" max="1" width="25.5703125" customWidth="1"/>
    <col min="2" max="2" width="13.85546875" style="51" hidden="1" customWidth="1"/>
    <col min="3" max="3" width="9.7109375" style="51" hidden="1" customWidth="1"/>
    <col min="4" max="4" width="13.5703125" hidden="1" customWidth="1"/>
    <col min="5" max="5" width="8.5703125" hidden="1" customWidth="1"/>
    <col min="6" max="7" width="9" hidden="1" customWidth="1"/>
    <col min="8" max="8" width="12.140625" hidden="1" customWidth="1"/>
    <col min="9" max="9" width="13.28515625" hidden="1" customWidth="1"/>
    <col min="10" max="10" width="10" hidden="1" customWidth="1"/>
    <col min="11" max="11" width="12" hidden="1" customWidth="1"/>
    <col min="12" max="14" width="0" hidden="1" customWidth="1"/>
    <col min="15" max="15" width="11.5703125" hidden="1" customWidth="1"/>
    <col min="16" max="17" width="0" hidden="1" customWidth="1"/>
    <col min="18" max="18" width="13.5703125" hidden="1" customWidth="1"/>
    <col min="19" max="21" width="0" hidden="1" customWidth="1"/>
    <col min="22" max="22" width="14.28515625" hidden="1" customWidth="1"/>
    <col min="23" max="23" width="13" hidden="1" customWidth="1"/>
    <col min="24" max="24" width="10.7109375" hidden="1" customWidth="1"/>
    <col min="25" max="25" width="12.7109375" hidden="1" customWidth="1"/>
    <col min="26" max="26" width="11.5703125" hidden="1" customWidth="1"/>
    <col min="27" max="28" width="0" hidden="1" customWidth="1"/>
    <col min="29" max="29" width="12.42578125" hidden="1" customWidth="1"/>
    <col min="30" max="30" width="11.85546875" hidden="1" customWidth="1"/>
    <col min="31" max="31" width="12.5703125" hidden="1" customWidth="1"/>
    <col min="32" max="32" width="13.42578125" hidden="1" customWidth="1"/>
    <col min="33" max="35" width="0" hidden="1" customWidth="1"/>
    <col min="36" max="36" width="13.42578125" hidden="1" customWidth="1"/>
    <col min="37" max="37" width="11" hidden="1" customWidth="1"/>
    <col min="38" max="38" width="0" hidden="1" customWidth="1"/>
    <col min="39" max="39" width="12.42578125" hidden="1" customWidth="1"/>
    <col min="40" max="42" width="0" hidden="1" customWidth="1"/>
    <col min="43" max="43" width="13.140625" hidden="1" customWidth="1"/>
    <col min="44" max="44" width="10.28515625" hidden="1" customWidth="1"/>
    <col min="45" max="45" width="0" hidden="1" customWidth="1"/>
    <col min="46" max="46" width="13" hidden="1" customWidth="1"/>
    <col min="47" max="49" width="0" hidden="1" customWidth="1"/>
    <col min="50" max="50" width="11.7109375" hidden="1" customWidth="1"/>
    <col min="51" max="51" width="13.85546875" bestFit="1" customWidth="1"/>
    <col min="52" max="52" width="9.7109375" bestFit="1" customWidth="1"/>
    <col min="53" max="53" width="16.140625" customWidth="1"/>
    <col min="54" max="54" width="10.5703125" customWidth="1"/>
    <col min="57" max="57" width="15.85546875" bestFit="1" customWidth="1"/>
  </cols>
  <sheetData>
    <row r="1" spans="1:63">
      <c r="A1" s="46" t="s">
        <v>35</v>
      </c>
      <c r="B1" s="320">
        <v>43922</v>
      </c>
      <c r="C1" s="320"/>
      <c r="D1" s="320"/>
      <c r="E1" s="320"/>
      <c r="F1" s="320"/>
      <c r="G1" s="320"/>
      <c r="H1" s="320"/>
      <c r="I1" s="320">
        <v>43952</v>
      </c>
      <c r="J1" s="320"/>
      <c r="K1" s="320"/>
      <c r="L1" s="320"/>
      <c r="M1" s="320"/>
      <c r="N1" s="320"/>
      <c r="O1" s="320"/>
      <c r="P1" s="320">
        <v>43983</v>
      </c>
      <c r="Q1" s="320"/>
      <c r="R1" s="320"/>
      <c r="S1" s="320"/>
      <c r="T1" s="320"/>
      <c r="U1" s="320"/>
      <c r="V1" s="320"/>
      <c r="W1" s="320">
        <v>44013</v>
      </c>
      <c r="X1" s="320"/>
      <c r="Y1" s="320"/>
      <c r="Z1" s="320"/>
      <c r="AA1" s="320"/>
      <c r="AB1" s="320"/>
      <c r="AC1" s="320"/>
      <c r="AD1" s="320">
        <v>44044</v>
      </c>
      <c r="AE1" s="320"/>
      <c r="AF1" s="320"/>
      <c r="AG1" s="320"/>
      <c r="AH1" s="320"/>
      <c r="AI1" s="320"/>
      <c r="AJ1" s="320"/>
      <c r="AK1" s="320">
        <v>44075</v>
      </c>
      <c r="AL1" s="320"/>
      <c r="AM1" s="320"/>
      <c r="AN1" s="320"/>
      <c r="AO1" s="320"/>
      <c r="AP1" s="320"/>
      <c r="AQ1" s="320"/>
      <c r="AR1" s="320">
        <v>44105</v>
      </c>
      <c r="AS1" s="320"/>
      <c r="AT1" s="320"/>
      <c r="AU1" s="320"/>
      <c r="AV1" s="320"/>
      <c r="AW1" s="320"/>
      <c r="AX1" s="320"/>
      <c r="AY1" s="320">
        <v>44136</v>
      </c>
      <c r="AZ1" s="320"/>
      <c r="BA1" s="320"/>
      <c r="BB1" s="320"/>
      <c r="BC1" s="320"/>
      <c r="BD1" s="320"/>
      <c r="BE1" s="320"/>
    </row>
    <row r="2" spans="1:63">
      <c r="A2" s="131"/>
      <c r="B2" s="131" t="s">
        <v>58</v>
      </c>
      <c r="C2" s="131" t="s">
        <v>59</v>
      </c>
      <c r="D2" s="131" t="s">
        <v>56</v>
      </c>
      <c r="E2" s="131" t="s">
        <v>29</v>
      </c>
      <c r="F2" s="131" t="s">
        <v>28</v>
      </c>
      <c r="G2" s="131" t="s">
        <v>27</v>
      </c>
      <c r="H2" s="131" t="s">
        <v>57</v>
      </c>
      <c r="I2" s="241" t="s">
        <v>58</v>
      </c>
      <c r="J2" s="241" t="s">
        <v>59</v>
      </c>
      <c r="K2" s="241" t="s">
        <v>56</v>
      </c>
      <c r="L2" s="241" t="s">
        <v>29</v>
      </c>
      <c r="M2" s="241" t="s">
        <v>28</v>
      </c>
      <c r="N2" s="241" t="s">
        <v>27</v>
      </c>
      <c r="O2" s="241" t="s">
        <v>57</v>
      </c>
      <c r="P2" s="247" t="s">
        <v>58</v>
      </c>
      <c r="Q2" s="247" t="s">
        <v>59</v>
      </c>
      <c r="R2" s="247" t="s">
        <v>56</v>
      </c>
      <c r="S2" s="247" t="s">
        <v>29</v>
      </c>
      <c r="T2" s="247" t="s">
        <v>28</v>
      </c>
      <c r="U2" s="247" t="s">
        <v>27</v>
      </c>
      <c r="V2" s="247" t="s">
        <v>57</v>
      </c>
      <c r="W2" s="253" t="s">
        <v>58</v>
      </c>
      <c r="X2" s="253" t="s">
        <v>59</v>
      </c>
      <c r="Y2" s="253" t="s">
        <v>56</v>
      </c>
      <c r="Z2" s="253" t="s">
        <v>29</v>
      </c>
      <c r="AA2" s="253" t="s">
        <v>28</v>
      </c>
      <c r="AB2" s="253" t="s">
        <v>27</v>
      </c>
      <c r="AC2" s="253" t="s">
        <v>57</v>
      </c>
      <c r="AD2" s="267" t="s">
        <v>58</v>
      </c>
      <c r="AE2" s="267" t="s">
        <v>59</v>
      </c>
      <c r="AF2" s="267" t="s">
        <v>56</v>
      </c>
      <c r="AG2" s="267" t="s">
        <v>29</v>
      </c>
      <c r="AH2" s="267" t="s">
        <v>28</v>
      </c>
      <c r="AI2" s="267" t="s">
        <v>27</v>
      </c>
      <c r="AJ2" s="267" t="s">
        <v>57</v>
      </c>
      <c r="AK2" s="276" t="s">
        <v>58</v>
      </c>
      <c r="AL2" s="276" t="s">
        <v>59</v>
      </c>
      <c r="AM2" s="276" t="s">
        <v>56</v>
      </c>
      <c r="AN2" s="276" t="s">
        <v>29</v>
      </c>
      <c r="AO2" s="276" t="s">
        <v>28</v>
      </c>
      <c r="AP2" s="276" t="s">
        <v>27</v>
      </c>
      <c r="AQ2" s="276" t="s">
        <v>57</v>
      </c>
      <c r="AR2" s="283" t="s">
        <v>58</v>
      </c>
      <c r="AS2" s="283" t="s">
        <v>59</v>
      </c>
      <c r="AT2" s="283" t="s">
        <v>56</v>
      </c>
      <c r="AU2" s="283" t="s">
        <v>29</v>
      </c>
      <c r="AV2" s="283" t="s">
        <v>28</v>
      </c>
      <c r="AW2" s="283" t="s">
        <v>27</v>
      </c>
      <c r="AX2" s="283" t="s">
        <v>57</v>
      </c>
      <c r="AY2" s="301" t="s">
        <v>58</v>
      </c>
      <c r="AZ2" s="301" t="s">
        <v>59</v>
      </c>
      <c r="BA2" s="301" t="s">
        <v>56</v>
      </c>
      <c r="BB2" s="301" t="s">
        <v>29</v>
      </c>
      <c r="BC2" s="301" t="s">
        <v>28</v>
      </c>
      <c r="BD2" s="301" t="s">
        <v>27</v>
      </c>
      <c r="BE2" s="301" t="s">
        <v>57</v>
      </c>
    </row>
    <row r="3" spans="1:63">
      <c r="A3" s="41" t="s">
        <v>31</v>
      </c>
      <c r="B3" s="239" t="s">
        <v>135</v>
      </c>
      <c r="C3" s="239" t="s">
        <v>135</v>
      </c>
      <c r="D3" s="239" t="s">
        <v>135</v>
      </c>
      <c r="E3" s="239" t="s">
        <v>135</v>
      </c>
      <c r="F3" s="239" t="s">
        <v>135</v>
      </c>
      <c r="G3" s="239" t="s">
        <v>135</v>
      </c>
      <c r="H3" s="239" t="s">
        <v>135</v>
      </c>
      <c r="I3" s="239" t="s">
        <v>135</v>
      </c>
      <c r="J3" s="239" t="s">
        <v>135</v>
      </c>
      <c r="K3" s="239" t="s">
        <v>135</v>
      </c>
      <c r="L3" s="239" t="s">
        <v>135</v>
      </c>
      <c r="M3" s="239" t="s">
        <v>135</v>
      </c>
      <c r="N3" s="239" t="s">
        <v>135</v>
      </c>
      <c r="O3" s="239" t="s">
        <v>135</v>
      </c>
      <c r="P3" s="239" t="s">
        <v>135</v>
      </c>
      <c r="Q3" s="239" t="s">
        <v>135</v>
      </c>
      <c r="R3" s="239" t="s">
        <v>135</v>
      </c>
      <c r="S3" s="239" t="s">
        <v>135</v>
      </c>
      <c r="T3" s="239" t="s">
        <v>135</v>
      </c>
      <c r="U3" s="239" t="s">
        <v>135</v>
      </c>
      <c r="V3" s="239" t="s">
        <v>135</v>
      </c>
      <c r="W3" s="239" t="s">
        <v>135</v>
      </c>
      <c r="X3" s="239" t="s">
        <v>135</v>
      </c>
      <c r="Y3" s="239" t="s">
        <v>135</v>
      </c>
      <c r="Z3" s="239" t="s">
        <v>135</v>
      </c>
      <c r="AA3" s="239" t="s">
        <v>135</v>
      </c>
      <c r="AB3" s="239" t="s">
        <v>135</v>
      </c>
      <c r="AC3" s="239" t="s">
        <v>135</v>
      </c>
      <c r="AD3" s="239" t="s">
        <v>135</v>
      </c>
      <c r="AE3" s="239" t="s">
        <v>135</v>
      </c>
      <c r="AF3" s="239" t="s">
        <v>135</v>
      </c>
      <c r="AG3" s="239" t="s">
        <v>135</v>
      </c>
      <c r="AH3" s="239" t="s">
        <v>135</v>
      </c>
      <c r="AI3" s="239" t="s">
        <v>135</v>
      </c>
      <c r="AJ3" s="239" t="s">
        <v>135</v>
      </c>
      <c r="AK3" s="239" t="s">
        <v>135</v>
      </c>
      <c r="AL3" s="239" t="s">
        <v>135</v>
      </c>
      <c r="AM3" s="239" t="s">
        <v>135</v>
      </c>
      <c r="AN3" s="239" t="s">
        <v>135</v>
      </c>
      <c r="AO3" s="239" t="s">
        <v>135</v>
      </c>
      <c r="AP3" s="239" t="s">
        <v>135</v>
      </c>
      <c r="AQ3" s="239" t="s">
        <v>135</v>
      </c>
      <c r="AR3" s="239" t="s">
        <v>135</v>
      </c>
      <c r="AS3" s="239" t="s">
        <v>135</v>
      </c>
      <c r="AT3" s="239" t="s">
        <v>135</v>
      </c>
      <c r="AU3" s="239" t="s">
        <v>135</v>
      </c>
      <c r="AV3" s="239" t="s">
        <v>135</v>
      </c>
      <c r="AW3" s="239" t="s">
        <v>135</v>
      </c>
      <c r="AX3" s="239" t="s">
        <v>135</v>
      </c>
      <c r="AY3" s="239" t="s">
        <v>135</v>
      </c>
      <c r="AZ3" s="239" t="s">
        <v>135</v>
      </c>
      <c r="BA3" s="239" t="s">
        <v>135</v>
      </c>
      <c r="BB3" s="239" t="s">
        <v>135</v>
      </c>
      <c r="BC3" s="239" t="s">
        <v>135</v>
      </c>
      <c r="BD3" s="239" t="s">
        <v>135</v>
      </c>
      <c r="BE3" s="239" t="s">
        <v>135</v>
      </c>
    </row>
    <row r="4" spans="1:63">
      <c r="A4" s="41" t="s">
        <v>43</v>
      </c>
      <c r="B4" s="239" t="s">
        <v>135</v>
      </c>
      <c r="C4" s="239" t="s">
        <v>135</v>
      </c>
      <c r="D4" s="239" t="s">
        <v>135</v>
      </c>
      <c r="E4" s="239" t="s">
        <v>135</v>
      </c>
      <c r="F4" s="239" t="s">
        <v>135</v>
      </c>
      <c r="G4" s="239" t="s">
        <v>135</v>
      </c>
      <c r="H4" s="239" t="s">
        <v>135</v>
      </c>
      <c r="I4" s="239" t="s">
        <v>135</v>
      </c>
      <c r="J4" s="239" t="s">
        <v>135</v>
      </c>
      <c r="K4" s="239" t="s">
        <v>135</v>
      </c>
      <c r="L4" s="239" t="s">
        <v>135</v>
      </c>
      <c r="M4" s="239" t="s">
        <v>135</v>
      </c>
      <c r="N4" s="239" t="s">
        <v>135</v>
      </c>
      <c r="O4" s="239" t="s">
        <v>135</v>
      </c>
      <c r="P4" s="239" t="s">
        <v>135</v>
      </c>
      <c r="Q4" s="239" t="s">
        <v>135</v>
      </c>
      <c r="R4" s="239" t="s">
        <v>135</v>
      </c>
      <c r="S4" s="239" t="s">
        <v>135</v>
      </c>
      <c r="T4" s="239" t="s">
        <v>135</v>
      </c>
      <c r="U4" s="239" t="s">
        <v>135</v>
      </c>
      <c r="V4" s="239" t="s">
        <v>135</v>
      </c>
      <c r="W4" s="28">
        <v>13</v>
      </c>
      <c r="X4" s="239" t="s">
        <v>135</v>
      </c>
      <c r="Y4" s="239" t="s">
        <v>135</v>
      </c>
      <c r="Z4" s="239" t="s">
        <v>135</v>
      </c>
      <c r="AA4" s="239" t="s">
        <v>135</v>
      </c>
      <c r="AB4" s="239" t="s">
        <v>135</v>
      </c>
      <c r="AC4" s="239" t="s">
        <v>135</v>
      </c>
      <c r="AD4" s="28">
        <v>14</v>
      </c>
      <c r="AE4" s="28">
        <v>9997</v>
      </c>
      <c r="AF4" s="239">
        <f>'Table 7-Notice Pay Recovery'!J75</f>
        <v>33989.423728813563</v>
      </c>
      <c r="AG4" s="239">
        <f>'Table 7-Notice Pay Recovery'!K75</f>
        <v>6118</v>
      </c>
      <c r="AH4" s="239" t="s">
        <v>135</v>
      </c>
      <c r="AI4" s="239" t="s">
        <v>135</v>
      </c>
      <c r="AJ4" s="239">
        <v>40107</v>
      </c>
      <c r="AK4" s="28">
        <v>23</v>
      </c>
      <c r="AL4" s="28">
        <v>9997</v>
      </c>
      <c r="AM4" s="239">
        <f>'Table 7-Notice Pay Recovery'!J107</f>
        <v>0</v>
      </c>
      <c r="AN4" s="239">
        <f>'Table 7-Notice Pay Recovery'!K107</f>
        <v>0</v>
      </c>
      <c r="AO4" s="239" t="s">
        <v>135</v>
      </c>
      <c r="AP4" s="239" t="s">
        <v>135</v>
      </c>
      <c r="AQ4" s="239">
        <f>'Table 7-Notice Pay Recovery'!N107</f>
        <v>0</v>
      </c>
      <c r="AR4" s="28">
        <v>17</v>
      </c>
      <c r="AS4" s="28">
        <v>9997</v>
      </c>
      <c r="AT4" s="239">
        <f>'Table 7-Notice Pay Recovery'!J126</f>
        <v>69677.788135593219</v>
      </c>
      <c r="AU4" s="239">
        <f>'Table 7-Notice Pay Recovery'!K126</f>
        <v>12541.71186440678</v>
      </c>
      <c r="AV4" s="239" t="s">
        <v>135</v>
      </c>
      <c r="AW4" s="239" t="s">
        <v>135</v>
      </c>
      <c r="AX4" s="239">
        <f>'Table 7-Notice Pay Recovery'!N126</f>
        <v>82219.5</v>
      </c>
      <c r="AY4" s="28">
        <v>36</v>
      </c>
      <c r="AZ4" s="28">
        <v>9997</v>
      </c>
      <c r="BA4" s="326">
        <f>'Table 7-Notice Pay Recovery'!J167</f>
        <v>104367.31450094162</v>
      </c>
      <c r="BB4" s="326">
        <f>'Table 7-Notice Pay Recovery'!K167</f>
        <v>18785.796610169491</v>
      </c>
      <c r="BC4" s="239" t="s">
        <v>135</v>
      </c>
      <c r="BD4" s="239" t="s">
        <v>135</v>
      </c>
      <c r="BE4" s="239">
        <f>'Table 7-Notice Pay Recovery'!N167</f>
        <v>123153.11111111111</v>
      </c>
    </row>
    <row r="5" spans="1:63" s="51" customFormat="1" ht="16.5" customHeight="1">
      <c r="A5" s="103"/>
      <c r="B5" s="28"/>
      <c r="C5" s="28"/>
      <c r="D5" s="234"/>
      <c r="E5" s="234"/>
      <c r="F5" s="234"/>
      <c r="G5" s="234"/>
      <c r="H5" s="105"/>
      <c r="I5" s="28"/>
      <c r="J5" s="28"/>
      <c r="K5" s="239"/>
      <c r="L5" s="239"/>
      <c r="M5" s="239"/>
      <c r="N5" s="239"/>
      <c r="O5" s="105"/>
      <c r="P5" s="28"/>
      <c r="Q5" s="28"/>
      <c r="R5" s="239"/>
      <c r="S5" s="239"/>
      <c r="T5" s="239"/>
      <c r="U5" s="239"/>
      <c r="V5" s="105"/>
      <c r="W5" s="28">
        <v>1</v>
      </c>
      <c r="X5" s="28"/>
      <c r="Y5" s="239"/>
      <c r="Z5" s="239"/>
      <c r="AA5" s="239"/>
      <c r="AB5" s="239"/>
      <c r="AC5" s="105"/>
      <c r="AD5" s="28">
        <v>3</v>
      </c>
      <c r="AE5" s="28"/>
      <c r="AF5" s="239">
        <f>'Table 7-Notice Pay Recovery'!J82</f>
        <v>89</v>
      </c>
      <c r="AG5" s="239">
        <f>'Table 7-Notice Pay Recovery'!K82</f>
        <v>16</v>
      </c>
      <c r="AH5" s="239"/>
      <c r="AI5" s="239"/>
      <c r="AJ5" s="105">
        <f>'Table 7-Notice Pay Recovery'!N82</f>
        <v>105</v>
      </c>
      <c r="AK5" s="28">
        <v>1</v>
      </c>
      <c r="AL5" s="28">
        <v>9997</v>
      </c>
      <c r="AM5" s="239">
        <f>'Table 7-Notice Pay Recovery'!J108</f>
        <v>2983</v>
      </c>
      <c r="AN5" s="239">
        <f>'Table 7-Notice Pay Recovery'!K108</f>
        <v>537</v>
      </c>
      <c r="AO5" s="239"/>
      <c r="AP5" s="239"/>
      <c r="AQ5" s="105">
        <f>'Table 7-Notice Pay Recovery'!N108</f>
        <v>3520</v>
      </c>
      <c r="AR5" s="28">
        <v>0</v>
      </c>
      <c r="AS5" s="28">
        <v>9997</v>
      </c>
      <c r="AT5" s="239">
        <f>'Table 7-Notice Pay Recovery'!Q108</f>
        <v>0</v>
      </c>
      <c r="AU5" s="298" t="s">
        <v>994</v>
      </c>
      <c r="AV5" s="298" t="s">
        <v>994</v>
      </c>
      <c r="AW5" s="298" t="s">
        <v>994</v>
      </c>
      <c r="AX5" s="105">
        <f>'Table 7-Notice Pay Recovery'!U108</f>
        <v>0</v>
      </c>
      <c r="AY5" s="28"/>
      <c r="AZ5" s="28">
        <v>9997</v>
      </c>
      <c r="BA5" s="326">
        <f>'Table 7-Notice Pay Recovery'!J169</f>
        <v>-14611.111111111111</v>
      </c>
      <c r="BB5" s="327">
        <f>'Table 7-Notice Pay Recovery'!K169</f>
        <v>-2630</v>
      </c>
      <c r="BC5" s="298" t="s">
        <v>994</v>
      </c>
      <c r="BD5" s="298" t="s">
        <v>994</v>
      </c>
      <c r="BE5" s="105">
        <f>'Table 7-Notice Pay Recovery'!N169</f>
        <v>-17241.111111111109</v>
      </c>
    </row>
    <row r="6" spans="1:63">
      <c r="A6" s="41" t="s">
        <v>37</v>
      </c>
      <c r="B6" s="239" t="s">
        <v>135</v>
      </c>
      <c r="C6" s="239" t="s">
        <v>135</v>
      </c>
      <c r="D6" s="239" t="s">
        <v>135</v>
      </c>
      <c r="E6" s="239" t="s">
        <v>135</v>
      </c>
      <c r="F6" s="239" t="s">
        <v>135</v>
      </c>
      <c r="G6" s="239" t="s">
        <v>135</v>
      </c>
      <c r="H6" s="239" t="s">
        <v>135</v>
      </c>
      <c r="I6" s="239" t="s">
        <v>135</v>
      </c>
      <c r="J6" s="239" t="s">
        <v>135</v>
      </c>
      <c r="K6" s="239" t="s">
        <v>135</v>
      </c>
      <c r="L6" s="239" t="s">
        <v>135</v>
      </c>
      <c r="M6" s="239" t="s">
        <v>135</v>
      </c>
      <c r="N6" s="239" t="s">
        <v>135</v>
      </c>
      <c r="O6" s="239" t="s">
        <v>135</v>
      </c>
      <c r="P6" s="239" t="s">
        <v>135</v>
      </c>
      <c r="Q6" s="239" t="s">
        <v>135</v>
      </c>
      <c r="R6" s="239" t="s">
        <v>135</v>
      </c>
      <c r="S6" s="239" t="s">
        <v>135</v>
      </c>
      <c r="T6" s="239" t="s">
        <v>135</v>
      </c>
      <c r="U6" s="239" t="s">
        <v>135</v>
      </c>
      <c r="V6" s="239" t="s">
        <v>135</v>
      </c>
      <c r="W6" s="239" t="s">
        <v>135</v>
      </c>
      <c r="X6" s="239" t="s">
        <v>135</v>
      </c>
      <c r="Y6" s="239" t="s">
        <v>135</v>
      </c>
      <c r="Z6" s="239" t="s">
        <v>135</v>
      </c>
      <c r="AA6" s="239" t="s">
        <v>135</v>
      </c>
      <c r="AB6" s="239" t="s">
        <v>135</v>
      </c>
      <c r="AC6" s="239" t="s">
        <v>135</v>
      </c>
      <c r="AD6" s="239" t="s">
        <v>135</v>
      </c>
      <c r="AE6" s="239" t="s">
        <v>135</v>
      </c>
      <c r="AF6" s="239" t="s">
        <v>135</v>
      </c>
      <c r="AG6" s="239" t="s">
        <v>135</v>
      </c>
      <c r="AH6" s="239" t="s">
        <v>135</v>
      </c>
      <c r="AI6" s="239" t="s">
        <v>135</v>
      </c>
      <c r="AJ6" s="239" t="s">
        <v>135</v>
      </c>
      <c r="AK6" s="239" t="s">
        <v>135</v>
      </c>
      <c r="AL6" s="239" t="s">
        <v>135</v>
      </c>
      <c r="AM6" s="239" t="s">
        <v>135</v>
      </c>
      <c r="AN6" s="239" t="s">
        <v>135</v>
      </c>
      <c r="AO6" s="239" t="s">
        <v>135</v>
      </c>
      <c r="AP6" s="239" t="s">
        <v>135</v>
      </c>
      <c r="AQ6" s="239" t="s">
        <v>135</v>
      </c>
      <c r="AR6" s="239" t="s">
        <v>135</v>
      </c>
      <c r="AS6" s="239" t="s">
        <v>135</v>
      </c>
      <c r="AT6" s="239" t="s">
        <v>135</v>
      </c>
      <c r="AU6" s="239" t="s">
        <v>135</v>
      </c>
      <c r="AV6" s="239" t="s">
        <v>135</v>
      </c>
      <c r="AW6" s="239" t="s">
        <v>135</v>
      </c>
      <c r="AX6" s="239" t="s">
        <v>135</v>
      </c>
      <c r="AY6" s="239" t="s">
        <v>135</v>
      </c>
      <c r="AZ6" s="239" t="s">
        <v>135</v>
      </c>
      <c r="BA6" s="239" t="s">
        <v>135</v>
      </c>
      <c r="BB6" s="239" t="s">
        <v>135</v>
      </c>
      <c r="BC6" s="239" t="s">
        <v>135</v>
      </c>
      <c r="BD6" s="239" t="s">
        <v>135</v>
      </c>
      <c r="BE6" s="239" t="s">
        <v>135</v>
      </c>
    </row>
    <row r="7" spans="1:63" s="51" customFormat="1">
      <c r="A7" s="41"/>
      <c r="B7" s="104"/>
      <c r="C7" s="104"/>
      <c r="D7" s="104"/>
      <c r="E7" s="104"/>
      <c r="F7" s="104"/>
      <c r="G7" s="104"/>
      <c r="H7" s="105"/>
      <c r="I7" s="239"/>
      <c r="J7" s="239"/>
      <c r="K7" s="239"/>
      <c r="L7" s="239"/>
      <c r="M7" s="239"/>
      <c r="N7" s="239"/>
      <c r="O7" s="105"/>
      <c r="P7" s="239"/>
      <c r="Q7" s="239"/>
      <c r="R7" s="239"/>
      <c r="S7" s="239"/>
      <c r="T7" s="239"/>
      <c r="U7" s="239"/>
      <c r="V7" s="105"/>
      <c r="W7" s="239"/>
      <c r="X7" s="239"/>
      <c r="Y7" s="239"/>
      <c r="Z7" s="239"/>
      <c r="AA7" s="239"/>
      <c r="AB7" s="239"/>
      <c r="AC7" s="105"/>
      <c r="AD7" s="239"/>
      <c r="AE7" s="239"/>
      <c r="AF7" s="239"/>
      <c r="AG7" s="239"/>
      <c r="AH7" s="239"/>
      <c r="AI7" s="239"/>
      <c r="AJ7" s="105"/>
      <c r="AK7" s="239"/>
      <c r="AL7" s="239"/>
      <c r="AM7" s="239"/>
      <c r="AN7" s="239"/>
      <c r="AO7" s="239"/>
      <c r="AP7" s="239"/>
      <c r="AQ7" s="105"/>
      <c r="AR7" s="239"/>
      <c r="AS7" s="239"/>
      <c r="AT7" s="239"/>
      <c r="AU7" s="239"/>
      <c r="AV7" s="239"/>
      <c r="AW7" s="239"/>
      <c r="AX7" s="105"/>
      <c r="AY7" s="239"/>
      <c r="AZ7" s="239"/>
      <c r="BA7" s="239"/>
      <c r="BB7" s="239"/>
      <c r="BC7" s="239"/>
      <c r="BD7" s="239"/>
      <c r="BE7" s="105"/>
    </row>
    <row r="8" spans="1:63">
      <c r="A8" s="41" t="s">
        <v>42</v>
      </c>
      <c r="B8" s="239" t="s">
        <v>135</v>
      </c>
      <c r="C8" s="239" t="s">
        <v>135</v>
      </c>
      <c r="D8" s="239" t="s">
        <v>135</v>
      </c>
      <c r="E8" s="239" t="s">
        <v>135</v>
      </c>
      <c r="F8" s="239" t="s">
        <v>135</v>
      </c>
      <c r="G8" s="239" t="s">
        <v>135</v>
      </c>
      <c r="H8" s="239" t="s">
        <v>135</v>
      </c>
      <c r="I8" s="239" t="s">
        <v>135</v>
      </c>
      <c r="J8" s="239" t="s">
        <v>135</v>
      </c>
      <c r="K8" s="239" t="s">
        <v>135</v>
      </c>
      <c r="L8" s="239" t="s">
        <v>135</v>
      </c>
      <c r="M8" s="239" t="s">
        <v>135</v>
      </c>
      <c r="N8" s="239" t="s">
        <v>135</v>
      </c>
      <c r="O8" s="239" t="s">
        <v>135</v>
      </c>
      <c r="P8" s="239" t="s">
        <v>135</v>
      </c>
      <c r="Q8" s="239" t="s">
        <v>135</v>
      </c>
      <c r="R8" s="239" t="s">
        <v>135</v>
      </c>
      <c r="S8" s="239" t="s">
        <v>135</v>
      </c>
      <c r="T8" s="239" t="s">
        <v>135</v>
      </c>
      <c r="U8" s="239" t="s">
        <v>135</v>
      </c>
      <c r="V8" s="239" t="s">
        <v>135</v>
      </c>
      <c r="W8" s="239" t="s">
        <v>135</v>
      </c>
      <c r="X8" s="239" t="s">
        <v>135</v>
      </c>
      <c r="Y8" s="239" t="s">
        <v>135</v>
      </c>
      <c r="Z8" s="239" t="s">
        <v>135</v>
      </c>
      <c r="AA8" s="239" t="s">
        <v>135</v>
      </c>
      <c r="AB8" s="239" t="s">
        <v>135</v>
      </c>
      <c r="AC8" s="239" t="s">
        <v>135</v>
      </c>
      <c r="AD8" s="239" t="s">
        <v>135</v>
      </c>
      <c r="AE8" s="239" t="s">
        <v>135</v>
      </c>
      <c r="AF8" s="239" t="s">
        <v>135</v>
      </c>
      <c r="AG8" s="239" t="s">
        <v>135</v>
      </c>
      <c r="AH8" s="239" t="s">
        <v>135</v>
      </c>
      <c r="AI8" s="239" t="s">
        <v>135</v>
      </c>
      <c r="AJ8" s="239" t="s">
        <v>135</v>
      </c>
      <c r="AK8" s="239" t="s">
        <v>135</v>
      </c>
      <c r="AL8" s="239" t="s">
        <v>135</v>
      </c>
      <c r="AM8" s="239" t="s">
        <v>135</v>
      </c>
      <c r="AN8" s="239" t="s">
        <v>135</v>
      </c>
      <c r="AO8" s="239" t="s">
        <v>135</v>
      </c>
      <c r="AP8" s="239" t="s">
        <v>135</v>
      </c>
      <c r="AQ8" s="239" t="s">
        <v>135</v>
      </c>
      <c r="AR8" s="239" t="s">
        <v>135</v>
      </c>
      <c r="AS8" s="239" t="s">
        <v>135</v>
      </c>
      <c r="AT8" s="239" t="s">
        <v>135</v>
      </c>
      <c r="AU8" s="239" t="s">
        <v>135</v>
      </c>
      <c r="AV8" s="239" t="s">
        <v>135</v>
      </c>
      <c r="AW8" s="239" t="s">
        <v>135</v>
      </c>
      <c r="AX8" s="239" t="s">
        <v>135</v>
      </c>
      <c r="AY8" s="239" t="s">
        <v>135</v>
      </c>
      <c r="AZ8" s="239" t="s">
        <v>135</v>
      </c>
      <c r="BA8" s="239" t="s">
        <v>135</v>
      </c>
      <c r="BB8" s="239" t="s">
        <v>135</v>
      </c>
      <c r="BC8" s="239" t="s">
        <v>135</v>
      </c>
      <c r="BD8" s="239" t="s">
        <v>135</v>
      </c>
      <c r="BE8" s="239" t="s">
        <v>135</v>
      </c>
    </row>
    <row r="9" spans="1:63">
      <c r="A9" s="41" t="s">
        <v>60</v>
      </c>
      <c r="B9" s="28">
        <v>2</v>
      </c>
      <c r="C9" s="28">
        <v>9985</v>
      </c>
      <c r="D9" s="81">
        <f>'Table 6A-Export Invoices'!I3+'Table 6A-Export Invoices'!I21</f>
        <v>64479279.310000002</v>
      </c>
      <c r="E9" s="81">
        <v>0</v>
      </c>
      <c r="F9" s="81">
        <v>0</v>
      </c>
      <c r="G9" s="81">
        <v>0</v>
      </c>
      <c r="H9" s="81">
        <f>'Table 6A-Export Invoices'!I3+'Table 6A-Export Invoices'!I21</f>
        <v>64479279.310000002</v>
      </c>
      <c r="I9" s="28">
        <v>2</v>
      </c>
      <c r="J9" s="28">
        <v>9985</v>
      </c>
      <c r="K9" s="81">
        <f>'Table 6A-Export Invoices'!F4+'Table 6A-Export Invoices'!I22</f>
        <v>69360515.199999988</v>
      </c>
      <c r="L9" s="81">
        <v>0</v>
      </c>
      <c r="M9" s="81">
        <v>0</v>
      </c>
      <c r="N9" s="81">
        <v>0</v>
      </c>
      <c r="O9" s="81">
        <f>'Table 6A-Export Invoices'!I4+'Table 6A-Export Invoices'!I22</f>
        <v>69360515.199999988</v>
      </c>
      <c r="P9" s="28">
        <v>2</v>
      </c>
      <c r="Q9" s="28">
        <v>9985</v>
      </c>
      <c r="R9" s="81">
        <f>'Table 6A-Export Invoices'!I5+'Table 6A-Export Invoices'!I23</f>
        <v>80630990.729999989</v>
      </c>
      <c r="S9" s="81">
        <v>0</v>
      </c>
      <c r="T9" s="81">
        <v>0</v>
      </c>
      <c r="U9" s="81">
        <v>0</v>
      </c>
      <c r="V9" s="81">
        <f>'Table 6A-Export Invoices'!I5+'Table 6A-Export Invoices'!I23</f>
        <v>80630990.729999989</v>
      </c>
      <c r="W9" s="28">
        <v>2</v>
      </c>
      <c r="X9" s="28">
        <v>9985</v>
      </c>
      <c r="Y9" s="81">
        <v>75478175.519999996</v>
      </c>
      <c r="Z9" s="81">
        <v>0</v>
      </c>
      <c r="AA9" s="81">
        <v>0</v>
      </c>
      <c r="AB9" s="81">
        <v>0</v>
      </c>
      <c r="AC9" s="81">
        <v>75478176</v>
      </c>
      <c r="AD9" s="28">
        <v>2</v>
      </c>
      <c r="AE9" s="28">
        <v>9985</v>
      </c>
      <c r="AF9" s="81">
        <v>81478834.040000007</v>
      </c>
      <c r="AG9" s="81">
        <v>0</v>
      </c>
      <c r="AH9" s="81">
        <v>0</v>
      </c>
      <c r="AI9" s="81">
        <v>0</v>
      </c>
      <c r="AJ9" s="81">
        <v>81478834</v>
      </c>
      <c r="AK9" s="28">
        <v>2</v>
      </c>
      <c r="AL9" s="28">
        <v>9985</v>
      </c>
      <c r="AM9" s="81">
        <v>92664852</v>
      </c>
      <c r="AN9" s="81">
        <v>0</v>
      </c>
      <c r="AO9" s="81">
        <v>0</v>
      </c>
      <c r="AP9" s="81">
        <v>0</v>
      </c>
      <c r="AQ9" s="81">
        <v>92664852</v>
      </c>
      <c r="AR9" s="28">
        <v>2</v>
      </c>
      <c r="AS9" s="28">
        <v>9985</v>
      </c>
      <c r="AT9" s="299">
        <v>96302440</v>
      </c>
      <c r="AU9" s="299">
        <v>0</v>
      </c>
      <c r="AV9" s="299">
        <v>0</v>
      </c>
      <c r="AW9" s="299">
        <v>0</v>
      </c>
      <c r="AX9" s="299">
        <v>96302440</v>
      </c>
      <c r="AY9" s="28">
        <v>2</v>
      </c>
      <c r="AZ9" s="28">
        <v>9985</v>
      </c>
      <c r="BA9" s="309">
        <f>'Table 6A-Export Invoices'!G10+'Table 6A-Export Invoices'!G28</f>
        <v>110012301</v>
      </c>
      <c r="BB9" s="299">
        <v>0</v>
      </c>
      <c r="BC9" s="299">
        <v>0</v>
      </c>
      <c r="BD9" s="299">
        <v>0</v>
      </c>
      <c r="BE9" s="309">
        <f>'Table 6A-Export Invoices'!G10+'Table 6A-Export Invoices'!G28</f>
        <v>110012301</v>
      </c>
      <c r="BJ9" s="307"/>
    </row>
    <row r="10" spans="1:63">
      <c r="A10" s="41" t="s">
        <v>96</v>
      </c>
      <c r="B10" s="239" t="s">
        <v>135</v>
      </c>
      <c r="C10" s="239" t="s">
        <v>135</v>
      </c>
      <c r="D10" s="239" t="s">
        <v>135</v>
      </c>
      <c r="E10" s="239" t="s">
        <v>135</v>
      </c>
      <c r="F10" s="239" t="s">
        <v>135</v>
      </c>
      <c r="G10" s="239" t="s">
        <v>135</v>
      </c>
      <c r="H10" s="239" t="s">
        <v>135</v>
      </c>
      <c r="I10" s="239" t="s">
        <v>135</v>
      </c>
      <c r="J10" s="239" t="s">
        <v>135</v>
      </c>
      <c r="K10" s="239" t="s">
        <v>135</v>
      </c>
      <c r="L10" s="239" t="s">
        <v>135</v>
      </c>
      <c r="M10" s="239" t="s">
        <v>135</v>
      </c>
      <c r="N10" s="239" t="s">
        <v>135</v>
      </c>
      <c r="O10" s="239" t="s">
        <v>135</v>
      </c>
      <c r="P10" s="239" t="s">
        <v>135</v>
      </c>
      <c r="Q10" s="239" t="s">
        <v>135</v>
      </c>
      <c r="R10" s="239" t="s">
        <v>135</v>
      </c>
      <c r="S10" s="239" t="s">
        <v>135</v>
      </c>
      <c r="T10" s="239" t="s">
        <v>135</v>
      </c>
      <c r="U10" s="239" t="s">
        <v>135</v>
      </c>
      <c r="V10" s="239" t="s">
        <v>135</v>
      </c>
      <c r="W10" s="28">
        <v>408</v>
      </c>
      <c r="X10" s="239" t="s">
        <v>135</v>
      </c>
      <c r="Y10" s="239" t="s">
        <v>135</v>
      </c>
      <c r="Z10" s="239" t="s">
        <v>135</v>
      </c>
      <c r="AA10" s="239" t="s">
        <v>135</v>
      </c>
      <c r="AB10" s="239" t="s">
        <v>135</v>
      </c>
      <c r="AC10" s="239" t="s">
        <v>135</v>
      </c>
      <c r="AD10" s="28">
        <v>0</v>
      </c>
      <c r="AE10" s="239" t="s">
        <v>135</v>
      </c>
      <c r="AF10" s="239" t="s">
        <v>135</v>
      </c>
      <c r="AG10" s="239" t="s">
        <v>135</v>
      </c>
      <c r="AH10" s="239" t="s">
        <v>135</v>
      </c>
      <c r="AI10" s="239" t="s">
        <v>135</v>
      </c>
      <c r="AJ10" s="239" t="s">
        <v>135</v>
      </c>
      <c r="AK10" s="28">
        <v>0</v>
      </c>
      <c r="AL10" s="239" t="s">
        <v>135</v>
      </c>
      <c r="AM10" s="239" t="s">
        <v>135</v>
      </c>
      <c r="AN10" s="239" t="s">
        <v>135</v>
      </c>
      <c r="AO10" s="239" t="s">
        <v>135</v>
      </c>
      <c r="AP10" s="239" t="s">
        <v>135</v>
      </c>
      <c r="AQ10" s="239" t="s">
        <v>135</v>
      </c>
      <c r="AR10" s="28">
        <v>0</v>
      </c>
      <c r="AS10" s="239" t="s">
        <v>135</v>
      </c>
      <c r="AT10" s="239" t="s">
        <v>135</v>
      </c>
      <c r="AU10" s="239" t="s">
        <v>135</v>
      </c>
      <c r="AV10" s="239" t="s">
        <v>135</v>
      </c>
      <c r="AW10" s="239" t="s">
        <v>135</v>
      </c>
      <c r="AX10" s="239" t="s">
        <v>135</v>
      </c>
      <c r="AY10" s="28">
        <v>0</v>
      </c>
      <c r="AZ10" s="239" t="s">
        <v>135</v>
      </c>
      <c r="BA10" s="239" t="s">
        <v>135</v>
      </c>
      <c r="BB10" s="239" t="s">
        <v>135</v>
      </c>
      <c r="BC10" s="239" t="s">
        <v>135</v>
      </c>
      <c r="BD10" s="239" t="s">
        <v>135</v>
      </c>
      <c r="BE10" s="239" t="s">
        <v>135</v>
      </c>
      <c r="BK10" s="307"/>
    </row>
    <row r="11" spans="1:63">
      <c r="A11" s="41" t="s">
        <v>76</v>
      </c>
      <c r="B11" s="239" t="s">
        <v>135</v>
      </c>
      <c r="C11" s="239" t="s">
        <v>135</v>
      </c>
      <c r="D11" s="239" t="s">
        <v>135</v>
      </c>
      <c r="E11" s="239" t="s">
        <v>135</v>
      </c>
      <c r="F11" s="239" t="s">
        <v>135</v>
      </c>
      <c r="G11" s="239" t="s">
        <v>135</v>
      </c>
      <c r="H11" s="239" t="s">
        <v>135</v>
      </c>
      <c r="I11" s="239" t="s">
        <v>135</v>
      </c>
      <c r="J11" s="239" t="s">
        <v>135</v>
      </c>
      <c r="K11" s="239" t="s">
        <v>135</v>
      </c>
      <c r="L11" s="239" t="s">
        <v>135</v>
      </c>
      <c r="M11" s="239" t="s">
        <v>135</v>
      </c>
      <c r="N11" s="239" t="s">
        <v>135</v>
      </c>
      <c r="O11" s="239" t="s">
        <v>135</v>
      </c>
      <c r="P11" s="239" t="s">
        <v>135</v>
      </c>
      <c r="Q11" s="239" t="s">
        <v>135</v>
      </c>
      <c r="R11" s="239" t="s">
        <v>135</v>
      </c>
      <c r="S11" s="239" t="s">
        <v>135</v>
      </c>
      <c r="T11" s="239" t="s">
        <v>135</v>
      </c>
      <c r="U11" s="239" t="s">
        <v>135</v>
      </c>
      <c r="V11" s="239" t="s">
        <v>135</v>
      </c>
      <c r="W11" s="239" t="s">
        <v>135</v>
      </c>
      <c r="X11" s="239" t="s">
        <v>135</v>
      </c>
      <c r="Y11" s="239" t="s">
        <v>135</v>
      </c>
      <c r="Z11" s="239" t="s">
        <v>135</v>
      </c>
      <c r="AA11" s="239" t="s">
        <v>135</v>
      </c>
      <c r="AB11" s="239" t="s">
        <v>135</v>
      </c>
      <c r="AC11" s="239" t="s">
        <v>135</v>
      </c>
      <c r="AD11" s="28">
        <v>1</v>
      </c>
      <c r="AE11" s="239" t="s">
        <v>135</v>
      </c>
      <c r="AF11" s="239" t="s">
        <v>135</v>
      </c>
      <c r="AG11" s="239" t="s">
        <v>135</v>
      </c>
      <c r="AH11" s="239" t="s">
        <v>135</v>
      </c>
      <c r="AI11" s="239" t="s">
        <v>135</v>
      </c>
      <c r="AJ11" s="239" t="s">
        <v>135</v>
      </c>
      <c r="AK11" s="28">
        <v>0</v>
      </c>
      <c r="AL11" s="239" t="s">
        <v>135</v>
      </c>
      <c r="AM11" s="239" t="s">
        <v>135</v>
      </c>
      <c r="AN11" s="239" t="s">
        <v>135</v>
      </c>
      <c r="AO11" s="239" t="s">
        <v>135</v>
      </c>
      <c r="AP11" s="239" t="s">
        <v>135</v>
      </c>
      <c r="AQ11" s="239" t="s">
        <v>135</v>
      </c>
      <c r="AR11" s="28">
        <v>0</v>
      </c>
      <c r="AS11" s="239" t="s">
        <v>135</v>
      </c>
      <c r="AT11" s="239" t="s">
        <v>135</v>
      </c>
      <c r="AU11" s="239" t="s">
        <v>135</v>
      </c>
      <c r="AV11" s="239" t="s">
        <v>135</v>
      </c>
      <c r="AW11" s="239" t="s">
        <v>135</v>
      </c>
      <c r="AX11" s="239" t="s">
        <v>135</v>
      </c>
      <c r="AY11" s="28">
        <v>0</v>
      </c>
      <c r="AZ11" s="239" t="s">
        <v>135</v>
      </c>
      <c r="BA11" s="239" t="s">
        <v>135</v>
      </c>
      <c r="BB11" s="239" t="s">
        <v>135</v>
      </c>
      <c r="BC11" s="239" t="s">
        <v>135</v>
      </c>
      <c r="BD11" s="239" t="s">
        <v>135</v>
      </c>
      <c r="BE11" s="239" t="s">
        <v>135</v>
      </c>
    </row>
    <row r="12" spans="1:63">
      <c r="A12" s="41" t="s">
        <v>34</v>
      </c>
      <c r="B12" s="239" t="s">
        <v>135</v>
      </c>
      <c r="C12" s="239" t="s">
        <v>135</v>
      </c>
      <c r="D12" s="239" t="s">
        <v>135</v>
      </c>
      <c r="E12" s="239" t="s">
        <v>135</v>
      </c>
      <c r="F12" s="239" t="s">
        <v>135</v>
      </c>
      <c r="G12" s="239" t="s">
        <v>135</v>
      </c>
      <c r="H12" s="239" t="s">
        <v>135</v>
      </c>
      <c r="I12" s="239" t="s">
        <v>135</v>
      </c>
      <c r="J12" s="239" t="s">
        <v>135</v>
      </c>
      <c r="K12" s="239" t="s">
        <v>135</v>
      </c>
      <c r="L12" s="239" t="s">
        <v>135</v>
      </c>
      <c r="M12" s="239" t="s">
        <v>135</v>
      </c>
      <c r="N12" s="239" t="s">
        <v>135</v>
      </c>
      <c r="O12" s="239" t="s">
        <v>135</v>
      </c>
      <c r="P12" s="239" t="s">
        <v>135</v>
      </c>
      <c r="Q12" s="239" t="s">
        <v>135</v>
      </c>
      <c r="R12" s="239" t="s">
        <v>135</v>
      </c>
      <c r="S12" s="239" t="s">
        <v>135</v>
      </c>
      <c r="T12" s="239" t="s">
        <v>135</v>
      </c>
      <c r="U12" s="239" t="s">
        <v>135</v>
      </c>
      <c r="V12" s="239" t="s">
        <v>135</v>
      </c>
      <c r="W12" s="239" t="s">
        <v>135</v>
      </c>
      <c r="X12" s="239" t="s">
        <v>135</v>
      </c>
      <c r="Y12" s="239" t="s">
        <v>135</v>
      </c>
      <c r="Z12" s="239" t="s">
        <v>135</v>
      </c>
      <c r="AA12" s="239" t="s">
        <v>135</v>
      </c>
      <c r="AB12" s="239" t="s">
        <v>135</v>
      </c>
      <c r="AC12" s="239" t="s">
        <v>135</v>
      </c>
      <c r="AD12" s="239" t="s">
        <v>135</v>
      </c>
      <c r="AE12" s="239" t="s">
        <v>135</v>
      </c>
      <c r="AF12" s="239" t="s">
        <v>135</v>
      </c>
      <c r="AG12" s="239" t="s">
        <v>135</v>
      </c>
      <c r="AH12" s="239" t="s">
        <v>135</v>
      </c>
      <c r="AI12" s="239" t="s">
        <v>135</v>
      </c>
      <c r="AJ12" s="239" t="s">
        <v>135</v>
      </c>
      <c r="AK12" s="239" t="s">
        <v>135</v>
      </c>
      <c r="AL12" s="239" t="s">
        <v>135</v>
      </c>
      <c r="AM12" s="239" t="s">
        <v>135</v>
      </c>
      <c r="AN12" s="239" t="s">
        <v>135</v>
      </c>
      <c r="AO12" s="239" t="s">
        <v>135</v>
      </c>
      <c r="AP12" s="239" t="s">
        <v>135</v>
      </c>
      <c r="AQ12" s="239" t="s">
        <v>135</v>
      </c>
      <c r="AR12" s="239" t="s">
        <v>135</v>
      </c>
      <c r="AS12" s="239" t="s">
        <v>135</v>
      </c>
      <c r="AT12" s="239" t="s">
        <v>135</v>
      </c>
      <c r="AU12" s="239" t="s">
        <v>135</v>
      </c>
      <c r="AV12" s="239" t="s">
        <v>135</v>
      </c>
      <c r="AW12" s="239" t="s">
        <v>135</v>
      </c>
      <c r="AX12" s="239" t="s">
        <v>135</v>
      </c>
      <c r="AY12" s="239" t="s">
        <v>135</v>
      </c>
      <c r="AZ12" s="239" t="s">
        <v>135</v>
      </c>
      <c r="BA12" s="239" t="s">
        <v>135</v>
      </c>
      <c r="BB12" s="239" t="s">
        <v>135</v>
      </c>
      <c r="BC12" s="239" t="s">
        <v>135</v>
      </c>
      <c r="BD12" s="239" t="s">
        <v>135</v>
      </c>
      <c r="BE12" s="239" t="s">
        <v>135</v>
      </c>
    </row>
    <row r="13" spans="1:63">
      <c r="A13" s="44" t="s">
        <v>36</v>
      </c>
      <c r="B13" s="233">
        <v>2</v>
      </c>
      <c r="C13" s="10"/>
      <c r="D13" s="235">
        <f>SUM(D3:D12)</f>
        <v>64479279.310000002</v>
      </c>
      <c r="E13" s="10"/>
      <c r="F13" s="10"/>
      <c r="G13" s="10"/>
      <c r="H13" s="235">
        <f>SUM(H3:H12)</f>
        <v>64479279.310000002</v>
      </c>
      <c r="I13" s="240">
        <v>2</v>
      </c>
      <c r="J13" s="10"/>
      <c r="K13" s="235">
        <f>SUM(K3:K12)</f>
        <v>69360515.199999988</v>
      </c>
      <c r="L13" s="10"/>
      <c r="M13" s="10"/>
      <c r="N13" s="10"/>
      <c r="O13" s="235">
        <f>SUM(O3:O12)</f>
        <v>69360515.199999988</v>
      </c>
      <c r="P13" s="246">
        <v>2</v>
      </c>
      <c r="Q13" s="10"/>
      <c r="R13" s="235">
        <f>SUM(R3:R12)</f>
        <v>80630990.729999989</v>
      </c>
      <c r="S13" s="10"/>
      <c r="T13" s="10"/>
      <c r="U13" s="10"/>
      <c r="V13" s="235">
        <f>SUM(V3:V12)</f>
        <v>80630990.729999989</v>
      </c>
      <c r="W13" s="252">
        <f>SUM(W3:W12)</f>
        <v>424</v>
      </c>
      <c r="X13" s="10"/>
      <c r="Y13" s="235">
        <f>SUM(Y3:Y12)</f>
        <v>75478175.519999996</v>
      </c>
      <c r="Z13" s="10"/>
      <c r="AA13" s="10"/>
      <c r="AB13" s="10"/>
      <c r="AC13" s="235">
        <f>SUM(AC3:AC12)</f>
        <v>75478176</v>
      </c>
      <c r="AD13" s="266"/>
      <c r="AE13" s="10"/>
      <c r="AF13" s="235">
        <f>SUM(AF3:AF12)</f>
        <v>81512912.463728815</v>
      </c>
      <c r="AG13" s="10"/>
      <c r="AH13" s="10"/>
      <c r="AI13" s="10"/>
      <c r="AJ13" s="235">
        <f>SUM(AJ3:AJ12)</f>
        <v>81519046</v>
      </c>
      <c r="AK13" s="278">
        <f>SUM(AK3:AK12)</f>
        <v>26</v>
      </c>
      <c r="AL13" s="10"/>
      <c r="AM13" s="235">
        <f>SUM(AM3:AM12)</f>
        <v>92667835</v>
      </c>
      <c r="AN13" s="235">
        <f>SUM(AN3:AN12)</f>
        <v>537</v>
      </c>
      <c r="AO13" s="10"/>
      <c r="AP13" s="10"/>
      <c r="AQ13" s="235">
        <f>SUM(AQ3:AQ12)</f>
        <v>92668372</v>
      </c>
      <c r="AR13" s="282">
        <f>SUM(AR3:AR12)</f>
        <v>19</v>
      </c>
      <c r="AS13" s="10"/>
      <c r="AT13" s="235">
        <f>SUM(AT3:AT12)</f>
        <v>96372117.788135588</v>
      </c>
      <c r="AU13" s="235">
        <f>SUM(AU3:AU12)</f>
        <v>12541.71186440678</v>
      </c>
      <c r="AV13" s="10"/>
      <c r="AW13" s="10"/>
      <c r="AX13" s="235">
        <f>SUM(AX3:AX12)</f>
        <v>96384659.5</v>
      </c>
      <c r="AY13" s="300">
        <f>SUM(AY3:AY12)</f>
        <v>38</v>
      </c>
      <c r="AZ13" s="10"/>
      <c r="BA13" s="235">
        <f>SUM(BA3:BA12)</f>
        <v>110102057.20338982</v>
      </c>
      <c r="BB13" s="235">
        <f>SUM(BB3:BB12)</f>
        <v>16155.796610169491</v>
      </c>
      <c r="BC13" s="10"/>
      <c r="BD13" s="10"/>
      <c r="BE13" s="235">
        <f>SUM(BE3:BE12)</f>
        <v>110118213</v>
      </c>
    </row>
  </sheetData>
  <mergeCells count="8">
    <mergeCell ref="AY1:BE1"/>
    <mergeCell ref="AR1:AX1"/>
    <mergeCell ref="AK1:AQ1"/>
    <mergeCell ref="B1:H1"/>
    <mergeCell ref="I1:O1"/>
    <mergeCell ref="P1:V1"/>
    <mergeCell ref="W1:AC1"/>
    <mergeCell ref="AD1:AJ1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2"/>
  <sheetViews>
    <sheetView workbookViewId="0"/>
  </sheetViews>
  <sheetFormatPr defaultRowHeight="15"/>
  <cols>
    <col min="1" max="1" width="31.42578125" bestFit="1" customWidth="1"/>
    <col min="2" max="2" width="15.28515625" bestFit="1" customWidth="1"/>
    <col min="3" max="3" width="24" bestFit="1" customWidth="1"/>
    <col min="4" max="4" width="17.85546875" bestFit="1" customWidth="1"/>
    <col min="5" max="5" width="18.28515625" bestFit="1" customWidth="1"/>
    <col min="6" max="6" width="59.28515625" customWidth="1"/>
    <col min="7" max="7" width="63.42578125" customWidth="1"/>
    <col min="8" max="8" width="12" customWidth="1"/>
    <col min="9" max="9" width="10.140625" customWidth="1"/>
    <col min="10" max="10" width="12.28515625" customWidth="1"/>
    <col min="11" max="11" width="12.42578125" customWidth="1"/>
    <col min="12" max="12" width="10.5703125" customWidth="1"/>
    <col min="13" max="13" width="16.42578125" customWidth="1"/>
  </cols>
  <sheetData>
    <row r="1" spans="1:13" s="98" customFormat="1" ht="45">
      <c r="A1" s="95" t="s">
        <v>64</v>
      </c>
      <c r="B1" s="95" t="s">
        <v>62</v>
      </c>
      <c r="C1" s="95" t="s">
        <v>65</v>
      </c>
      <c r="D1" s="95" t="s">
        <v>66</v>
      </c>
      <c r="E1" s="95" t="s">
        <v>67</v>
      </c>
      <c r="F1" s="95" t="s">
        <v>68</v>
      </c>
      <c r="G1" s="95" t="s">
        <v>69</v>
      </c>
      <c r="H1" s="95" t="s">
        <v>75</v>
      </c>
      <c r="I1" s="95" t="s">
        <v>70</v>
      </c>
      <c r="J1" s="95" t="s">
        <v>71</v>
      </c>
      <c r="K1" s="95" t="s">
        <v>72</v>
      </c>
      <c r="L1" s="95" t="s">
        <v>73</v>
      </c>
      <c r="M1" s="95" t="s">
        <v>74</v>
      </c>
    </row>
    <row r="2" spans="1:13">
      <c r="A2" s="97"/>
      <c r="B2" s="97"/>
      <c r="C2" s="97"/>
      <c r="D2" s="97"/>
      <c r="E2" s="97"/>
      <c r="F2" s="96"/>
      <c r="G2" s="96"/>
      <c r="H2" s="97"/>
      <c r="I2" s="97"/>
      <c r="J2" s="97"/>
      <c r="K2" s="97"/>
      <c r="L2" s="97"/>
      <c r="M2" s="9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"/>
  <sheetViews>
    <sheetView workbookViewId="0">
      <selection activeCell="F7" sqref="F7"/>
    </sheetView>
  </sheetViews>
  <sheetFormatPr defaultRowHeight="15"/>
  <cols>
    <col min="1" max="1" width="11.7109375" style="106" bestFit="1" customWidth="1"/>
    <col min="2" max="2" width="9.7109375" style="106" bestFit="1" customWidth="1"/>
    <col min="3" max="3" width="19.5703125" style="106" customWidth="1"/>
    <col min="4" max="4" width="6.140625" style="106" bestFit="1" customWidth="1"/>
    <col min="5" max="5" width="8" style="106" bestFit="1" customWidth="1"/>
    <col min="6" max="6" width="21" style="106" bestFit="1" customWidth="1"/>
    <col min="7" max="7" width="18.28515625" style="106" bestFit="1" customWidth="1"/>
    <col min="8" max="8" width="19.7109375" style="106" bestFit="1" customWidth="1"/>
    <col min="9" max="9" width="18.28515625" style="106" bestFit="1" customWidth="1"/>
    <col min="10" max="10" width="21.140625" style="106" bestFit="1" customWidth="1"/>
    <col min="11" max="11" width="9.85546875" style="106" bestFit="1" customWidth="1"/>
    <col min="12" max="12" width="7" style="106" bestFit="1" customWidth="1"/>
    <col min="13" max="13" width="6.85546875" style="106" bestFit="1" customWidth="1"/>
    <col min="14" max="14" width="14.140625" style="106" bestFit="1" customWidth="1"/>
    <col min="15" max="16384" width="9.140625" style="106"/>
  </cols>
  <sheetData>
    <row r="1" spans="1:14">
      <c r="A1" s="76" t="s">
        <v>1</v>
      </c>
      <c r="B1" s="76" t="s">
        <v>59</v>
      </c>
      <c r="C1" s="76" t="s">
        <v>79</v>
      </c>
      <c r="D1" s="76" t="s">
        <v>20</v>
      </c>
      <c r="E1" s="76" t="s">
        <v>21</v>
      </c>
      <c r="F1" s="76" t="s">
        <v>22</v>
      </c>
      <c r="G1" s="76" t="s">
        <v>23</v>
      </c>
      <c r="H1" s="76" t="s">
        <v>24</v>
      </c>
      <c r="I1" s="76" t="s">
        <v>25</v>
      </c>
      <c r="J1" s="77" t="s">
        <v>26</v>
      </c>
      <c r="K1" s="77" t="s">
        <v>29</v>
      </c>
      <c r="L1" s="77" t="s">
        <v>28</v>
      </c>
      <c r="M1" s="77" t="s">
        <v>27</v>
      </c>
      <c r="N1" s="77" t="s">
        <v>44</v>
      </c>
    </row>
    <row r="2" spans="1:14">
      <c r="A2" s="110"/>
      <c r="B2" s="111"/>
      <c r="C2" s="112"/>
      <c r="D2" s="112"/>
      <c r="E2" s="112"/>
      <c r="F2" s="113"/>
      <c r="G2" s="113"/>
      <c r="H2" s="114"/>
      <c r="I2" s="114"/>
      <c r="J2" s="107"/>
      <c r="K2" s="108"/>
      <c r="L2" s="109"/>
      <c r="M2" s="109"/>
      <c r="N2" s="115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AZ18"/>
  <sheetViews>
    <sheetView workbookViewId="0">
      <selection activeCell="AW5" sqref="AW5:AW8"/>
    </sheetView>
  </sheetViews>
  <sheetFormatPr defaultRowHeight="15"/>
  <cols>
    <col min="1" max="1" width="8.7109375" customWidth="1"/>
    <col min="2" max="2" width="24" customWidth="1"/>
    <col min="3" max="3" width="9.140625" style="51" customWidth="1"/>
    <col min="4" max="4" width="37.7109375" style="51" hidden="1" customWidth="1"/>
    <col min="5" max="5" width="21" style="51" hidden="1" customWidth="1"/>
    <col min="6" max="6" width="18.140625" style="51" hidden="1" customWidth="1"/>
    <col min="7" max="7" width="11.7109375" style="51" hidden="1" customWidth="1"/>
    <col min="8" max="8" width="14.85546875" style="51" hidden="1" customWidth="1"/>
    <col min="9" max="9" width="12.140625" style="51" hidden="1" customWidth="1"/>
    <col min="10" max="10" width="13" style="51" hidden="1" customWidth="1"/>
    <col min="11" max="11" width="18.140625" hidden="1" customWidth="1"/>
    <col min="12" max="12" width="18.5703125" hidden="1" customWidth="1"/>
    <col min="13" max="16" width="9.140625" hidden="1" customWidth="1"/>
    <col min="17" max="18" width="17.5703125" hidden="1" customWidth="1"/>
    <col min="19" max="19" width="6.7109375" hidden="1" customWidth="1"/>
    <col min="20" max="20" width="9.7109375" hidden="1" customWidth="1"/>
    <col min="21" max="21" width="10.42578125" hidden="1" customWidth="1"/>
    <col min="22" max="22" width="8.5703125" hidden="1" customWidth="1"/>
    <col min="23" max="23" width="18.140625" hidden="1" customWidth="1"/>
    <col min="24" max="24" width="17.5703125" hidden="1" customWidth="1"/>
    <col min="25" max="25" width="0" hidden="1" customWidth="1"/>
    <col min="26" max="26" width="11.85546875" hidden="1" customWidth="1"/>
    <col min="27" max="27" width="13.5703125" hidden="1" customWidth="1"/>
    <col min="28" max="28" width="0" hidden="1" customWidth="1"/>
    <col min="29" max="30" width="17.5703125" hidden="1" customWidth="1"/>
    <col min="31" max="34" width="0" hidden="1" customWidth="1"/>
    <col min="35" max="35" width="21.28515625" hidden="1" customWidth="1"/>
    <col min="36" max="36" width="20.140625" hidden="1" customWidth="1"/>
    <col min="37" max="40" width="0" hidden="1" customWidth="1"/>
    <col min="41" max="41" width="17.5703125" hidden="1" customWidth="1"/>
    <col min="42" max="42" width="23" hidden="1" customWidth="1"/>
    <col min="43" max="46" width="0" hidden="1" customWidth="1"/>
    <col min="47" max="48" width="17.5703125" bestFit="1" customWidth="1"/>
  </cols>
  <sheetData>
    <row r="1" spans="1:52" s="51" customFormat="1">
      <c r="C1" s="150"/>
      <c r="D1" s="150"/>
      <c r="E1" s="324">
        <v>43922</v>
      </c>
      <c r="F1" s="324"/>
      <c r="G1" s="324"/>
      <c r="H1" s="324"/>
      <c r="I1" s="324"/>
      <c r="J1" s="324"/>
      <c r="K1" s="324">
        <v>43952</v>
      </c>
      <c r="L1" s="324"/>
      <c r="M1" s="324"/>
      <c r="N1" s="324"/>
      <c r="O1" s="324"/>
      <c r="P1" s="324"/>
      <c r="Q1" s="324">
        <v>43983</v>
      </c>
      <c r="R1" s="324"/>
      <c r="S1" s="324"/>
      <c r="T1" s="324"/>
      <c r="U1" s="324"/>
      <c r="V1" s="324"/>
      <c r="W1" s="324">
        <v>44013</v>
      </c>
      <c r="X1" s="324"/>
      <c r="Y1" s="324"/>
      <c r="Z1" s="324"/>
      <c r="AA1" s="324"/>
      <c r="AB1" s="324"/>
      <c r="AC1" s="324">
        <v>44044</v>
      </c>
      <c r="AD1" s="324"/>
      <c r="AE1" s="324"/>
      <c r="AF1" s="324"/>
      <c r="AG1" s="324"/>
      <c r="AH1" s="324"/>
      <c r="AI1" s="324">
        <v>44075</v>
      </c>
      <c r="AJ1" s="324"/>
      <c r="AK1" s="324"/>
      <c r="AL1" s="324"/>
      <c r="AM1" s="324"/>
      <c r="AN1" s="324"/>
      <c r="AO1" s="324">
        <v>44105</v>
      </c>
      <c r="AP1" s="324"/>
      <c r="AQ1" s="324"/>
      <c r="AR1" s="324"/>
      <c r="AS1" s="324"/>
      <c r="AT1" s="324"/>
      <c r="AU1" s="324">
        <v>44136</v>
      </c>
      <c r="AV1" s="324"/>
      <c r="AW1" s="324"/>
      <c r="AX1" s="324"/>
      <c r="AY1" s="324"/>
      <c r="AZ1" s="324"/>
    </row>
    <row r="2" spans="1:52" ht="30" customHeight="1">
      <c r="A2" s="125" t="s">
        <v>84</v>
      </c>
      <c r="B2" s="125" t="s">
        <v>85</v>
      </c>
      <c r="C2" s="125" t="s">
        <v>101</v>
      </c>
      <c r="D2" s="125" t="s">
        <v>3</v>
      </c>
      <c r="E2" s="325" t="s">
        <v>86</v>
      </c>
      <c r="F2" s="325"/>
      <c r="G2" s="325" t="s">
        <v>87</v>
      </c>
      <c r="H2" s="325"/>
      <c r="I2" s="325"/>
      <c r="J2" s="151" t="s">
        <v>88</v>
      </c>
      <c r="K2" s="325" t="s">
        <v>86</v>
      </c>
      <c r="L2" s="325"/>
      <c r="M2" s="325" t="s">
        <v>87</v>
      </c>
      <c r="N2" s="325"/>
      <c r="O2" s="325"/>
      <c r="P2" s="242" t="s">
        <v>88</v>
      </c>
      <c r="Q2" s="325" t="s">
        <v>86</v>
      </c>
      <c r="R2" s="325"/>
      <c r="S2" s="325" t="s">
        <v>87</v>
      </c>
      <c r="T2" s="325"/>
      <c r="U2" s="325"/>
      <c r="V2" s="248" t="s">
        <v>88</v>
      </c>
      <c r="W2" s="325" t="s">
        <v>86</v>
      </c>
      <c r="X2" s="325"/>
      <c r="Y2" s="325" t="s">
        <v>87</v>
      </c>
      <c r="Z2" s="325"/>
      <c r="AA2" s="325"/>
      <c r="AB2" s="254" t="s">
        <v>88</v>
      </c>
      <c r="AC2" s="325" t="s">
        <v>86</v>
      </c>
      <c r="AD2" s="325"/>
      <c r="AE2" s="325" t="s">
        <v>87</v>
      </c>
      <c r="AF2" s="325"/>
      <c r="AG2" s="325"/>
      <c r="AH2" s="268" t="s">
        <v>88</v>
      </c>
      <c r="AI2" s="325" t="s">
        <v>86</v>
      </c>
      <c r="AJ2" s="325"/>
      <c r="AK2" s="325" t="s">
        <v>87</v>
      </c>
      <c r="AL2" s="325"/>
      <c r="AM2" s="325"/>
      <c r="AN2" s="277" t="s">
        <v>88</v>
      </c>
      <c r="AO2" s="325" t="s">
        <v>86</v>
      </c>
      <c r="AP2" s="325"/>
      <c r="AQ2" s="325" t="s">
        <v>87</v>
      </c>
      <c r="AR2" s="325"/>
      <c r="AS2" s="325"/>
      <c r="AT2" s="284" t="s">
        <v>88</v>
      </c>
      <c r="AU2" s="325" t="s">
        <v>86</v>
      </c>
      <c r="AV2" s="325"/>
      <c r="AW2" s="325" t="s">
        <v>87</v>
      </c>
      <c r="AX2" s="325"/>
      <c r="AY2" s="325"/>
      <c r="AZ2" s="302" t="s">
        <v>88</v>
      </c>
    </row>
    <row r="3" spans="1:52" ht="26.25" customHeight="1">
      <c r="A3" s="126"/>
      <c r="B3" s="126"/>
      <c r="C3" s="126"/>
      <c r="D3" s="145"/>
      <c r="E3" s="151" t="s">
        <v>89</v>
      </c>
      <c r="F3" s="151" t="s">
        <v>90</v>
      </c>
      <c r="G3" s="151" t="s">
        <v>91</v>
      </c>
      <c r="H3" s="151" t="s">
        <v>92</v>
      </c>
      <c r="I3" s="151" t="s">
        <v>93</v>
      </c>
      <c r="J3" s="126"/>
      <c r="K3" s="242" t="s">
        <v>89</v>
      </c>
      <c r="L3" s="242" t="s">
        <v>90</v>
      </c>
      <c r="M3" s="242" t="s">
        <v>91</v>
      </c>
      <c r="N3" s="242" t="s">
        <v>92</v>
      </c>
      <c r="O3" s="242" t="s">
        <v>93</v>
      </c>
      <c r="P3" s="126"/>
      <c r="Q3" s="248" t="s">
        <v>89</v>
      </c>
      <c r="R3" s="248" t="s">
        <v>90</v>
      </c>
      <c r="S3" s="248" t="s">
        <v>91</v>
      </c>
      <c r="T3" s="248" t="s">
        <v>92</v>
      </c>
      <c r="U3" s="248" t="s">
        <v>93</v>
      </c>
      <c r="V3" s="126"/>
      <c r="W3" s="254" t="s">
        <v>89</v>
      </c>
      <c r="X3" s="254" t="s">
        <v>90</v>
      </c>
      <c r="Y3" s="254" t="s">
        <v>91</v>
      </c>
      <c r="Z3" s="254" t="s">
        <v>92</v>
      </c>
      <c r="AA3" s="254" t="s">
        <v>93</v>
      </c>
      <c r="AB3" s="126"/>
      <c r="AC3" s="268" t="s">
        <v>89</v>
      </c>
      <c r="AD3" s="268" t="s">
        <v>90</v>
      </c>
      <c r="AE3" s="268" t="s">
        <v>91</v>
      </c>
      <c r="AF3" s="268" t="s">
        <v>92</v>
      </c>
      <c r="AG3" s="268" t="s">
        <v>93</v>
      </c>
      <c r="AH3" s="126"/>
      <c r="AI3" s="277" t="s">
        <v>89</v>
      </c>
      <c r="AJ3" s="277" t="s">
        <v>90</v>
      </c>
      <c r="AK3" s="277" t="s">
        <v>91</v>
      </c>
      <c r="AL3" s="277" t="s">
        <v>92</v>
      </c>
      <c r="AM3" s="277" t="s">
        <v>93</v>
      </c>
      <c r="AN3" s="126"/>
      <c r="AO3" s="284" t="s">
        <v>89</v>
      </c>
      <c r="AP3" s="284" t="s">
        <v>90</v>
      </c>
      <c r="AQ3" s="284" t="s">
        <v>91</v>
      </c>
      <c r="AR3" s="284" t="s">
        <v>92</v>
      </c>
      <c r="AS3" s="284" t="s">
        <v>93</v>
      </c>
      <c r="AT3" s="126"/>
      <c r="AU3" s="302" t="s">
        <v>89</v>
      </c>
      <c r="AV3" s="302" t="s">
        <v>90</v>
      </c>
      <c r="AW3" s="302" t="s">
        <v>91</v>
      </c>
      <c r="AX3" s="302" t="s">
        <v>92</v>
      </c>
      <c r="AY3" s="302" t="s">
        <v>93</v>
      </c>
      <c r="AZ3" s="126"/>
    </row>
    <row r="4" spans="1:52">
      <c r="A4" s="124">
        <v>1</v>
      </c>
      <c r="B4" s="145" t="s">
        <v>102</v>
      </c>
      <c r="C4" s="127">
        <v>9972</v>
      </c>
      <c r="D4" s="127" t="s">
        <v>107</v>
      </c>
      <c r="E4" s="145">
        <v>0</v>
      </c>
      <c r="F4" s="145">
        <v>0</v>
      </c>
      <c r="G4" s="145"/>
      <c r="H4" s="145"/>
      <c r="I4" s="145"/>
      <c r="J4" s="127">
        <v>0</v>
      </c>
      <c r="K4" s="145">
        <v>0</v>
      </c>
      <c r="L4" s="145">
        <v>0</v>
      </c>
      <c r="M4" s="145"/>
      <c r="N4" s="145"/>
      <c r="O4" s="145"/>
      <c r="P4" s="189">
        <v>0</v>
      </c>
      <c r="Q4" s="145">
        <v>0</v>
      </c>
      <c r="R4" s="145">
        <v>0</v>
      </c>
      <c r="S4" s="145"/>
      <c r="T4" s="145"/>
      <c r="U4" s="145"/>
      <c r="V4" s="189">
        <v>0</v>
      </c>
      <c r="W4" s="145">
        <v>0</v>
      </c>
      <c r="X4" s="145">
        <v>0</v>
      </c>
      <c r="Y4" s="145"/>
      <c r="Z4" s="145"/>
      <c r="AA4" s="145"/>
      <c r="AB4" s="189">
        <v>0</v>
      </c>
      <c r="AC4" s="145">
        <v>0</v>
      </c>
      <c r="AD4" s="145">
        <v>0</v>
      </c>
      <c r="AE4" s="145"/>
      <c r="AF4" s="145"/>
      <c r="AG4" s="145"/>
      <c r="AH4" s="189">
        <v>0</v>
      </c>
      <c r="AI4" s="145">
        <v>0</v>
      </c>
      <c r="AJ4" s="145">
        <v>0</v>
      </c>
      <c r="AK4" s="145"/>
      <c r="AL4" s="145"/>
      <c r="AM4" s="145"/>
      <c r="AN4" s="189">
        <v>0</v>
      </c>
      <c r="AO4" s="145">
        <v>0</v>
      </c>
      <c r="AP4" s="145">
        <v>0</v>
      </c>
      <c r="AQ4" s="145"/>
      <c r="AR4" s="145"/>
      <c r="AS4" s="145"/>
      <c r="AT4" s="189">
        <v>0</v>
      </c>
      <c r="AU4" s="145">
        <v>0</v>
      </c>
      <c r="AV4" s="145">
        <v>0</v>
      </c>
      <c r="AW4" s="145"/>
      <c r="AX4" s="145"/>
      <c r="AY4" s="145"/>
      <c r="AZ4" s="189">
        <v>0</v>
      </c>
    </row>
    <row r="5" spans="1:52" s="51" customFormat="1">
      <c r="A5" s="124">
        <v>2</v>
      </c>
      <c r="B5" s="145" t="s">
        <v>98</v>
      </c>
      <c r="C5" s="127">
        <v>9997</v>
      </c>
      <c r="D5" s="127" t="s">
        <v>98</v>
      </c>
      <c r="E5" s="145">
        <v>0</v>
      </c>
      <c r="F5" s="145">
        <v>0</v>
      </c>
      <c r="G5" s="124" t="s">
        <v>113</v>
      </c>
      <c r="H5" s="124" t="s">
        <v>113</v>
      </c>
      <c r="I5" s="124" t="s">
        <v>113</v>
      </c>
      <c r="J5" s="127">
        <v>0</v>
      </c>
      <c r="K5" s="112" t="s">
        <v>142</v>
      </c>
      <c r="L5" s="112" t="s">
        <v>144</v>
      </c>
      <c r="M5" s="124">
        <v>3</v>
      </c>
      <c r="N5" s="124" t="s">
        <v>113</v>
      </c>
      <c r="O5" s="124">
        <v>3</v>
      </c>
      <c r="P5" s="189">
        <v>0</v>
      </c>
      <c r="Q5" s="112" t="s">
        <v>157</v>
      </c>
      <c r="R5" s="112" t="s">
        <v>169</v>
      </c>
      <c r="S5" s="124">
        <v>3</v>
      </c>
      <c r="T5" s="124">
        <v>0</v>
      </c>
      <c r="U5" s="124">
        <v>3</v>
      </c>
      <c r="V5" s="189">
        <v>0</v>
      </c>
      <c r="W5" s="112" t="str">
        <f>'Table 7-Notice Pay Recovery'!C36</f>
        <v>HNPR/20-21/8</v>
      </c>
      <c r="X5" s="112" t="str">
        <f>'Table 7-Notice Pay Recovery'!C48</f>
        <v>HNPR/20-21/20</v>
      </c>
      <c r="Y5" s="124">
        <v>13</v>
      </c>
      <c r="Z5" s="124" t="s">
        <v>113</v>
      </c>
      <c r="AA5" s="124">
        <v>13</v>
      </c>
      <c r="AB5" s="189">
        <v>0</v>
      </c>
      <c r="AC5" s="112" t="str">
        <f>'Table 7-Notice Pay Recovery'!C56</f>
        <v>HNPR/20-21/21</v>
      </c>
      <c r="AD5" s="112" t="str">
        <f>'Table 7-Notice Pay Recovery'!C69</f>
        <v>HNPR/20-21/37</v>
      </c>
      <c r="AE5" s="124">
        <v>14</v>
      </c>
      <c r="AF5" s="124" t="s">
        <v>113</v>
      </c>
      <c r="AG5" s="124">
        <v>14</v>
      </c>
      <c r="AH5" s="189">
        <v>0</v>
      </c>
      <c r="AI5" s="112" t="str">
        <f>'Table 7-Notice Pay Recovery'!C80</f>
        <v>HNPR/20-21/38</v>
      </c>
      <c r="AJ5" s="112" t="str">
        <f>'Table 7-Notice Pay Recovery'!C102</f>
        <v>HNPR/20-21/60</v>
      </c>
      <c r="AK5" s="124">
        <v>23</v>
      </c>
      <c r="AL5" s="124" t="s">
        <v>113</v>
      </c>
      <c r="AM5" s="124">
        <v>23</v>
      </c>
      <c r="AN5" s="189">
        <v>0</v>
      </c>
      <c r="AO5" s="112" t="str">
        <f>'Table 7-Notice Pay Recovery'!C108</f>
        <v>HNPR/20-21/61</v>
      </c>
      <c r="AP5" s="112" t="str">
        <f>'Table 7-Notice Pay Recovery'!C124</f>
        <v>HNPR/20-21/77</v>
      </c>
      <c r="AQ5" s="124">
        <v>17</v>
      </c>
      <c r="AR5" s="124" t="s">
        <v>113</v>
      </c>
      <c r="AS5" s="124">
        <v>17</v>
      </c>
      <c r="AT5" s="189">
        <v>0</v>
      </c>
      <c r="AU5" s="112" t="str">
        <f>'Table 7-Notice Pay Recovery'!C130</f>
        <v>HNPR/20-21/78</v>
      </c>
      <c r="AV5" s="112" t="str">
        <f>'Table 7-Notice Pay Recovery'!C160</f>
        <v>HNPR/20-21/108</v>
      </c>
      <c r="AW5" s="124">
        <v>31</v>
      </c>
      <c r="AX5" s="124" t="s">
        <v>113</v>
      </c>
      <c r="AY5" s="124">
        <v>31</v>
      </c>
      <c r="AZ5" s="189">
        <v>0</v>
      </c>
    </row>
    <row r="6" spans="1:52" s="51" customFormat="1">
      <c r="A6" s="124"/>
      <c r="B6" s="145" t="s">
        <v>1172</v>
      </c>
      <c r="C6" s="189">
        <v>9997</v>
      </c>
      <c r="D6" s="189" t="s">
        <v>1041</v>
      </c>
      <c r="E6" s="145"/>
      <c r="F6" s="145"/>
      <c r="G6" s="124"/>
      <c r="H6" s="124"/>
      <c r="I6" s="124"/>
      <c r="J6" s="189"/>
      <c r="K6" s="112"/>
      <c r="L6" s="112"/>
      <c r="M6" s="124"/>
      <c r="N6" s="124"/>
      <c r="O6" s="124"/>
      <c r="P6" s="189"/>
      <c r="Q6" s="112"/>
      <c r="R6" s="112"/>
      <c r="S6" s="124"/>
      <c r="T6" s="124">
        <v>0</v>
      </c>
      <c r="U6" s="124">
        <v>1</v>
      </c>
      <c r="V6" s="189">
        <v>0</v>
      </c>
      <c r="W6" s="112" t="str">
        <f>'Table 7-Notice Pay Recovery'!C49</f>
        <v>HNPR/20-21/C2</v>
      </c>
      <c r="X6" s="112" t="str">
        <f>'Table 7-Notice Pay Recovery'!C49</f>
        <v>HNPR/20-21/C2</v>
      </c>
      <c r="Y6" s="124">
        <v>1</v>
      </c>
      <c r="Z6" s="124" t="s">
        <v>113</v>
      </c>
      <c r="AA6" s="124">
        <v>1</v>
      </c>
      <c r="AB6" s="189">
        <v>0</v>
      </c>
      <c r="AC6" s="112" t="str">
        <f>'Table 7-Notice Pay Recovery'!C70</f>
        <v>HNPR/20-21/C3</v>
      </c>
      <c r="AD6" s="112" t="str">
        <f>'Table 7-Notice Pay Recovery'!C72</f>
        <v>HNPR/20-21/C5</v>
      </c>
      <c r="AE6" s="124">
        <v>3</v>
      </c>
      <c r="AF6" s="124" t="s">
        <v>113</v>
      </c>
      <c r="AG6" s="124">
        <v>3</v>
      </c>
      <c r="AH6" s="189">
        <v>0</v>
      </c>
      <c r="AI6" s="112" t="str">
        <f>'Table 7-Notice Pay Recovery'!C103</f>
        <v>HNPR/20-21/C6</v>
      </c>
      <c r="AJ6" s="112" t="str">
        <f>'Table 7-Notice Pay Recovery'!C103</f>
        <v>HNPR/20-21/C6</v>
      </c>
      <c r="AK6" s="124">
        <v>1</v>
      </c>
      <c r="AL6" s="124" t="s">
        <v>113</v>
      </c>
      <c r="AM6" s="124">
        <v>1</v>
      </c>
      <c r="AN6" s="189">
        <v>0</v>
      </c>
      <c r="AO6" s="112">
        <v>0</v>
      </c>
      <c r="AP6" s="112">
        <v>0</v>
      </c>
      <c r="AQ6" s="124">
        <v>0</v>
      </c>
      <c r="AR6" s="124" t="s">
        <v>113</v>
      </c>
      <c r="AS6" s="124">
        <v>0</v>
      </c>
      <c r="AT6" s="189">
        <v>0</v>
      </c>
      <c r="AU6" s="112" t="str">
        <f>'Table 7-Notice Pay Recovery'!C161</f>
        <v>HNPR/20-21/C07</v>
      </c>
      <c r="AV6" s="112" t="str">
        <f>'Table 7-Notice Pay Recovery'!C165</f>
        <v>HNPR/20-21/C11</v>
      </c>
      <c r="AW6" s="124">
        <v>5</v>
      </c>
      <c r="AX6" s="124" t="s">
        <v>113</v>
      </c>
      <c r="AY6" s="124">
        <v>5</v>
      </c>
      <c r="AZ6" s="189">
        <v>0</v>
      </c>
    </row>
    <row r="7" spans="1:52" s="51" customFormat="1">
      <c r="A7" s="124">
        <v>3</v>
      </c>
      <c r="B7" s="145" t="s">
        <v>99</v>
      </c>
      <c r="C7" s="127">
        <v>9985</v>
      </c>
      <c r="D7" s="127" t="s">
        <v>108</v>
      </c>
      <c r="E7" s="236" t="str">
        <f>'Table 6A-Export Invoices'!B3</f>
        <v>20-21/HYD1EXP/01</v>
      </c>
      <c r="F7" s="236" t="str">
        <f>'Table 6A-Export Invoices'!B3</f>
        <v>20-21/HYD1EXP/01</v>
      </c>
      <c r="G7" s="237">
        <v>1</v>
      </c>
      <c r="H7" s="237">
        <v>0</v>
      </c>
      <c r="I7" s="237">
        <v>1</v>
      </c>
      <c r="J7" s="238">
        <f>'Table 6A-Export Invoices'!I3</f>
        <v>24231621.16</v>
      </c>
      <c r="K7" s="236" t="str">
        <f>'Table 6A-Export Invoices'!B4</f>
        <v>20-21/HYD1EXP/02</v>
      </c>
      <c r="L7" s="236" t="str">
        <f>'Table 6A-Export Invoices'!B4</f>
        <v>20-21/HYD1EXP/02</v>
      </c>
      <c r="M7" s="237">
        <v>1</v>
      </c>
      <c r="N7" s="237">
        <v>0</v>
      </c>
      <c r="O7" s="237">
        <v>1</v>
      </c>
      <c r="P7" s="238">
        <f>'Table 6A-Export Invoices'!L3</f>
        <v>9500010</v>
      </c>
      <c r="Q7" s="9" t="s">
        <v>170</v>
      </c>
      <c r="R7" s="9" t="s">
        <v>170</v>
      </c>
      <c r="S7" s="237">
        <v>1</v>
      </c>
      <c r="T7" s="237">
        <v>0</v>
      </c>
      <c r="U7" s="237">
        <v>1</v>
      </c>
      <c r="V7" s="238">
        <f>'Table 6A-Export Invoices'!S3</f>
        <v>0</v>
      </c>
      <c r="W7" s="9" t="s">
        <v>172</v>
      </c>
      <c r="X7" s="9" t="s">
        <v>172</v>
      </c>
      <c r="Y7" s="237">
        <v>1</v>
      </c>
      <c r="Z7" s="237">
        <v>0</v>
      </c>
      <c r="AA7" s="237">
        <v>1</v>
      </c>
      <c r="AB7" s="238">
        <f>'Table 6A-Export Invoices'!Y3</f>
        <v>0</v>
      </c>
      <c r="AC7" s="9" t="s">
        <v>1095</v>
      </c>
      <c r="AD7" s="9" t="s">
        <v>1095</v>
      </c>
      <c r="AE7" s="237">
        <v>1</v>
      </c>
      <c r="AF7" s="237">
        <v>0</v>
      </c>
      <c r="AG7" s="237">
        <v>1</v>
      </c>
      <c r="AH7" s="238">
        <f>'Table 6A-Export Invoices'!AE3</f>
        <v>0</v>
      </c>
      <c r="AI7" s="9" t="s">
        <v>1098</v>
      </c>
      <c r="AJ7" s="9" t="s">
        <v>1098</v>
      </c>
      <c r="AK7" s="237">
        <v>1</v>
      </c>
      <c r="AL7" s="237">
        <v>0</v>
      </c>
      <c r="AM7" s="237">
        <v>1</v>
      </c>
      <c r="AN7" s="238">
        <f>'Table 6A-Export Invoices'!AK3</f>
        <v>0</v>
      </c>
      <c r="AO7" s="9" t="str">
        <f>'Table 6A-Export Invoices'!B9</f>
        <v>20-21/HYD1EXP/07</v>
      </c>
      <c r="AP7" s="9" t="str">
        <f>'Table 6A-Export Invoices'!B9</f>
        <v>20-21/HYD1EXP/07</v>
      </c>
      <c r="AQ7" s="237">
        <v>1</v>
      </c>
      <c r="AR7" s="237">
        <v>0</v>
      </c>
      <c r="AS7" s="237">
        <v>1</v>
      </c>
      <c r="AT7" s="238">
        <f>'Table 6A-Export Invoices'!AQ3</f>
        <v>0</v>
      </c>
      <c r="AU7" s="9" t="str">
        <f>'Table 6A-Export Invoices'!B10</f>
        <v>20-21/HYD1EXP/08</v>
      </c>
      <c r="AV7" s="9" t="str">
        <f>'Table 6A-Export Invoices'!B10</f>
        <v>20-21/HYD1EXP/08</v>
      </c>
      <c r="AW7" s="237">
        <v>1</v>
      </c>
      <c r="AX7" s="237">
        <v>0</v>
      </c>
      <c r="AY7" s="237">
        <v>1</v>
      </c>
      <c r="AZ7" s="238">
        <f>'Table 6A-Export Invoices'!AW3</f>
        <v>0</v>
      </c>
    </row>
    <row r="8" spans="1:52" s="51" customFormat="1">
      <c r="A8" s="124"/>
      <c r="B8" s="145"/>
      <c r="C8" s="127">
        <v>9985</v>
      </c>
      <c r="D8" s="189" t="s">
        <v>108</v>
      </c>
      <c r="E8" s="236" t="str">
        <f>'Table 6A-Export Invoices'!B21</f>
        <v>20-21/HYD2EXP/01</v>
      </c>
      <c r="F8" s="236" t="str">
        <f>'Table 6A-Export Invoices'!B21</f>
        <v>20-21/HYD2EXP/01</v>
      </c>
      <c r="G8" s="124">
        <v>1</v>
      </c>
      <c r="H8" s="124">
        <v>0</v>
      </c>
      <c r="I8" s="124">
        <v>1</v>
      </c>
      <c r="J8" s="127">
        <f>'Table 6A-Export Invoices'!I21</f>
        <v>40247658.149999999</v>
      </c>
      <c r="K8" s="236" t="str">
        <f>'Table 6A-Export Invoices'!B22</f>
        <v>20-21/HYD2EXP/02</v>
      </c>
      <c r="L8" s="236" t="str">
        <f>'Table 6A-Export Invoices'!B22</f>
        <v>20-21/HYD2EXP/02</v>
      </c>
      <c r="M8" s="124">
        <v>1</v>
      </c>
      <c r="N8" s="124">
        <v>0</v>
      </c>
      <c r="O8" s="124">
        <v>1</v>
      </c>
      <c r="P8" s="189">
        <f>'Table 6A-Export Invoices'!M21</f>
        <v>0</v>
      </c>
      <c r="Q8" s="236" t="str">
        <f>'Table 6A-Export Invoices'!B23</f>
        <v>20-21/HYD2EXP/03</v>
      </c>
      <c r="R8" s="236" t="str">
        <f>'Table 6A-Export Invoices'!B23</f>
        <v>20-21/HYD2EXP/03</v>
      </c>
      <c r="S8" s="124">
        <v>1</v>
      </c>
      <c r="T8" s="124">
        <v>0</v>
      </c>
      <c r="U8" s="124">
        <v>1</v>
      </c>
      <c r="V8" s="189">
        <f>'Table 6A-Export Invoices'!S21</f>
        <v>0</v>
      </c>
      <c r="W8" s="9" t="s">
        <v>173</v>
      </c>
      <c r="X8" s="9" t="s">
        <v>173</v>
      </c>
      <c r="Y8" s="124">
        <v>1</v>
      </c>
      <c r="Z8" s="124">
        <v>0</v>
      </c>
      <c r="AA8" s="124">
        <v>1</v>
      </c>
      <c r="AB8" s="189">
        <f>'Table 6A-Export Invoices'!Y21</f>
        <v>0</v>
      </c>
      <c r="AC8" s="9" t="s">
        <v>1096</v>
      </c>
      <c r="AD8" s="9" t="s">
        <v>1096</v>
      </c>
      <c r="AE8" s="124">
        <v>1</v>
      </c>
      <c r="AF8" s="124">
        <v>0</v>
      </c>
      <c r="AG8" s="124">
        <v>1</v>
      </c>
      <c r="AH8" s="189">
        <f>'Table 6A-Export Invoices'!AE21</f>
        <v>0</v>
      </c>
      <c r="AI8" s="9" t="s">
        <v>1099</v>
      </c>
      <c r="AJ8" s="9" t="s">
        <v>1099</v>
      </c>
      <c r="AK8" s="124">
        <v>1</v>
      </c>
      <c r="AL8" s="124">
        <v>0</v>
      </c>
      <c r="AM8" s="124">
        <v>1</v>
      </c>
      <c r="AN8" s="189">
        <f>'Table 6A-Export Invoices'!AK21</f>
        <v>0</v>
      </c>
      <c r="AO8" s="9" t="str">
        <f>'Table 6A-Export Invoices'!B27</f>
        <v>20-21/HYD2EXP/07</v>
      </c>
      <c r="AP8" s="9" t="str">
        <f>'Table 6A-Export Invoices'!B27</f>
        <v>20-21/HYD2EXP/07</v>
      </c>
      <c r="AQ8" s="124">
        <v>1</v>
      </c>
      <c r="AR8" s="124">
        <v>0</v>
      </c>
      <c r="AS8" s="124">
        <v>1</v>
      </c>
      <c r="AT8" s="189">
        <f>'Table 6A-Export Invoices'!AQ21</f>
        <v>0</v>
      </c>
      <c r="AU8" s="9" t="str">
        <f>'Table 6A-Export Invoices'!B28</f>
        <v>20-21/HYD2EXP/08</v>
      </c>
      <c r="AV8" s="9" t="str">
        <f>'Table 6A-Export Invoices'!B28</f>
        <v>20-21/HYD2EXP/08</v>
      </c>
      <c r="AW8" s="124">
        <v>1</v>
      </c>
      <c r="AX8" s="124">
        <v>0</v>
      </c>
      <c r="AY8" s="124">
        <v>1</v>
      </c>
      <c r="AZ8" s="189">
        <f>'Table 6A-Export Invoices'!AW21</f>
        <v>0</v>
      </c>
    </row>
    <row r="9" spans="1:52">
      <c r="A9" s="124">
        <v>4</v>
      </c>
      <c r="B9" s="145" t="s">
        <v>103</v>
      </c>
      <c r="C9" s="127">
        <v>8548</v>
      </c>
      <c r="D9" s="127" t="s">
        <v>109</v>
      </c>
      <c r="E9" s="124">
        <v>0</v>
      </c>
      <c r="F9" s="124">
        <v>0</v>
      </c>
      <c r="G9" s="124" t="s">
        <v>113</v>
      </c>
      <c r="H9" s="124" t="s">
        <v>113</v>
      </c>
      <c r="I9" s="124" t="s">
        <v>113</v>
      </c>
      <c r="J9" s="127">
        <v>0</v>
      </c>
      <c r="K9" s="124">
        <v>0</v>
      </c>
      <c r="L9" s="124">
        <v>0</v>
      </c>
      <c r="M9" s="124" t="s">
        <v>113</v>
      </c>
      <c r="N9" s="124" t="s">
        <v>113</v>
      </c>
      <c r="O9" s="124" t="s">
        <v>113</v>
      </c>
      <c r="P9" s="189">
        <v>0</v>
      </c>
      <c r="Q9" s="124">
        <v>0</v>
      </c>
      <c r="R9" s="124">
        <v>0</v>
      </c>
      <c r="S9" s="124" t="s">
        <v>113</v>
      </c>
      <c r="T9" s="124" t="s">
        <v>113</v>
      </c>
      <c r="U9" s="124" t="s">
        <v>113</v>
      </c>
      <c r="V9" s="189">
        <v>0</v>
      </c>
      <c r="W9" s="124">
        <v>0</v>
      </c>
      <c r="X9" s="124">
        <v>0</v>
      </c>
      <c r="Y9" s="124" t="s">
        <v>113</v>
      </c>
      <c r="Z9" s="124" t="s">
        <v>113</v>
      </c>
      <c r="AA9" s="124" t="s">
        <v>113</v>
      </c>
      <c r="AB9" s="189">
        <v>0</v>
      </c>
      <c r="AC9" s="124">
        <v>0</v>
      </c>
      <c r="AD9" s="124">
        <v>0</v>
      </c>
      <c r="AE9" s="124" t="s">
        <v>113</v>
      </c>
      <c r="AF9" s="124" t="s">
        <v>113</v>
      </c>
      <c r="AG9" s="124" t="s">
        <v>113</v>
      </c>
      <c r="AH9" s="189">
        <v>0</v>
      </c>
      <c r="AI9" s="124">
        <v>0</v>
      </c>
      <c r="AJ9" s="124">
        <v>0</v>
      </c>
      <c r="AK9" s="124" t="s">
        <v>113</v>
      </c>
      <c r="AL9" s="124" t="s">
        <v>113</v>
      </c>
      <c r="AM9" s="124" t="s">
        <v>113</v>
      </c>
      <c r="AN9" s="189">
        <v>0</v>
      </c>
      <c r="AO9" s="124">
        <v>0</v>
      </c>
      <c r="AP9" s="124">
        <v>0</v>
      </c>
      <c r="AQ9" s="124" t="s">
        <v>113</v>
      </c>
      <c r="AR9" s="124" t="s">
        <v>113</v>
      </c>
      <c r="AS9" s="124" t="s">
        <v>113</v>
      </c>
      <c r="AT9" s="189">
        <v>0</v>
      </c>
      <c r="AU9" s="124">
        <v>0</v>
      </c>
      <c r="AV9" s="124">
        <v>0</v>
      </c>
      <c r="AW9" s="124" t="s">
        <v>113</v>
      </c>
      <c r="AX9" s="124" t="s">
        <v>113</v>
      </c>
      <c r="AY9" s="124" t="s">
        <v>113</v>
      </c>
      <c r="AZ9" s="189">
        <v>0</v>
      </c>
    </row>
    <row r="10" spans="1:52">
      <c r="A10" s="124">
        <v>5</v>
      </c>
      <c r="B10" s="145" t="s">
        <v>104</v>
      </c>
      <c r="C10" s="127">
        <v>0</v>
      </c>
      <c r="D10" s="127" t="s">
        <v>110</v>
      </c>
      <c r="E10" s="124">
        <v>0</v>
      </c>
      <c r="F10" s="124">
        <v>0</v>
      </c>
      <c r="G10" s="124" t="s">
        <v>113</v>
      </c>
      <c r="H10" s="124" t="s">
        <v>113</v>
      </c>
      <c r="I10" s="124" t="s">
        <v>113</v>
      </c>
      <c r="J10" s="127">
        <v>0</v>
      </c>
      <c r="K10" s="124">
        <v>0</v>
      </c>
      <c r="L10" s="124">
        <v>0</v>
      </c>
      <c r="M10" s="124" t="s">
        <v>113</v>
      </c>
      <c r="N10" s="124" t="s">
        <v>113</v>
      </c>
      <c r="O10" s="124" t="s">
        <v>113</v>
      </c>
      <c r="P10" s="189">
        <v>0</v>
      </c>
      <c r="Q10" s="124">
        <v>0</v>
      </c>
      <c r="R10" s="124">
        <v>0</v>
      </c>
      <c r="S10" s="124" t="s">
        <v>113</v>
      </c>
      <c r="T10" s="124" t="s">
        <v>113</v>
      </c>
      <c r="U10" s="124" t="s">
        <v>113</v>
      </c>
      <c r="V10" s="189">
        <v>0</v>
      </c>
      <c r="W10" s="124">
        <v>0</v>
      </c>
      <c r="X10" s="124">
        <v>0</v>
      </c>
      <c r="Y10" s="124" t="s">
        <v>113</v>
      </c>
      <c r="Z10" s="124" t="s">
        <v>113</v>
      </c>
      <c r="AA10" s="124" t="s">
        <v>113</v>
      </c>
      <c r="AB10" s="189">
        <v>0</v>
      </c>
      <c r="AC10" s="124">
        <v>0</v>
      </c>
      <c r="AD10" s="124">
        <v>0</v>
      </c>
      <c r="AE10" s="124" t="s">
        <v>113</v>
      </c>
      <c r="AF10" s="124" t="s">
        <v>113</v>
      </c>
      <c r="AG10" s="124" t="s">
        <v>113</v>
      </c>
      <c r="AH10" s="189">
        <v>0</v>
      </c>
      <c r="AI10" s="124">
        <v>0</v>
      </c>
      <c r="AJ10" s="124">
        <v>0</v>
      </c>
      <c r="AK10" s="124" t="s">
        <v>113</v>
      </c>
      <c r="AL10" s="124" t="s">
        <v>113</v>
      </c>
      <c r="AM10" s="124" t="s">
        <v>113</v>
      </c>
      <c r="AN10" s="189">
        <v>0</v>
      </c>
      <c r="AO10" s="124">
        <v>0</v>
      </c>
      <c r="AP10" s="124">
        <v>0</v>
      </c>
      <c r="AQ10" s="124" t="s">
        <v>113</v>
      </c>
      <c r="AR10" s="124" t="s">
        <v>113</v>
      </c>
      <c r="AS10" s="124" t="s">
        <v>113</v>
      </c>
      <c r="AT10" s="189">
        <v>0</v>
      </c>
      <c r="AU10" s="124">
        <v>0</v>
      </c>
      <c r="AV10" s="124">
        <v>0</v>
      </c>
      <c r="AW10" s="124" t="s">
        <v>113</v>
      </c>
      <c r="AX10" s="124" t="s">
        <v>113</v>
      </c>
      <c r="AY10" s="124" t="s">
        <v>113</v>
      </c>
      <c r="AZ10" s="189">
        <v>0</v>
      </c>
    </row>
    <row r="11" spans="1:52">
      <c r="A11" s="124">
        <v>6</v>
      </c>
      <c r="B11" s="145" t="s">
        <v>94</v>
      </c>
      <c r="C11" s="127">
        <v>0</v>
      </c>
      <c r="D11" s="124" t="s">
        <v>94</v>
      </c>
      <c r="E11" s="124">
        <v>0</v>
      </c>
      <c r="F11" s="124">
        <v>0</v>
      </c>
      <c r="G11" s="124" t="s">
        <v>113</v>
      </c>
      <c r="H11" s="124" t="s">
        <v>113</v>
      </c>
      <c r="I11" s="124" t="s">
        <v>113</v>
      </c>
      <c r="J11" s="128">
        <v>0</v>
      </c>
      <c r="K11" s="124">
        <v>0</v>
      </c>
      <c r="L11" s="124">
        <v>0</v>
      </c>
      <c r="M11" s="124" t="s">
        <v>113</v>
      </c>
      <c r="N11" s="124" t="s">
        <v>113</v>
      </c>
      <c r="O11" s="124" t="s">
        <v>113</v>
      </c>
      <c r="P11" s="128">
        <v>0</v>
      </c>
      <c r="Q11" s="124">
        <v>0</v>
      </c>
      <c r="R11" s="124">
        <v>0</v>
      </c>
      <c r="S11" s="124" t="s">
        <v>113</v>
      </c>
      <c r="T11" s="124" t="s">
        <v>113</v>
      </c>
      <c r="U11" s="124" t="s">
        <v>113</v>
      </c>
      <c r="V11" s="128">
        <v>0</v>
      </c>
      <c r="W11" s="124">
        <v>0</v>
      </c>
      <c r="X11" s="124">
        <v>0</v>
      </c>
      <c r="Y11" s="124" t="s">
        <v>113</v>
      </c>
      <c r="Z11" s="124" t="s">
        <v>113</v>
      </c>
      <c r="AA11" s="124" t="s">
        <v>113</v>
      </c>
      <c r="AB11" s="128">
        <v>0</v>
      </c>
      <c r="AC11" s="124">
        <v>0</v>
      </c>
      <c r="AD11" s="124">
        <v>0</v>
      </c>
      <c r="AE11" s="124" t="s">
        <v>113</v>
      </c>
      <c r="AF11" s="124" t="s">
        <v>113</v>
      </c>
      <c r="AG11" s="124" t="s">
        <v>113</v>
      </c>
      <c r="AH11" s="128">
        <v>0</v>
      </c>
      <c r="AI11" s="124">
        <v>0</v>
      </c>
      <c r="AJ11" s="124">
        <v>0</v>
      </c>
      <c r="AK11" s="124" t="s">
        <v>113</v>
      </c>
      <c r="AL11" s="124" t="s">
        <v>113</v>
      </c>
      <c r="AM11" s="124" t="s">
        <v>113</v>
      </c>
      <c r="AN11" s="128">
        <v>0</v>
      </c>
      <c r="AO11" s="124">
        <v>0</v>
      </c>
      <c r="AP11" s="124">
        <v>0</v>
      </c>
      <c r="AQ11" s="124" t="s">
        <v>113</v>
      </c>
      <c r="AR11" s="124" t="s">
        <v>113</v>
      </c>
      <c r="AS11" s="124" t="s">
        <v>113</v>
      </c>
      <c r="AT11" s="128">
        <v>0</v>
      </c>
      <c r="AU11" s="124">
        <v>0</v>
      </c>
      <c r="AV11" s="124">
        <v>0</v>
      </c>
      <c r="AW11" s="124" t="s">
        <v>113</v>
      </c>
      <c r="AX11" s="124" t="s">
        <v>113</v>
      </c>
      <c r="AY11" s="124" t="s">
        <v>113</v>
      </c>
      <c r="AZ11" s="128">
        <v>0</v>
      </c>
    </row>
    <row r="12" spans="1:52">
      <c r="A12" s="124">
        <v>7</v>
      </c>
      <c r="B12" s="145" t="s">
        <v>95</v>
      </c>
      <c r="C12" s="127">
        <v>0</v>
      </c>
      <c r="D12" s="124" t="s">
        <v>95</v>
      </c>
      <c r="E12" s="124">
        <v>0</v>
      </c>
      <c r="F12" s="124">
        <v>0</v>
      </c>
      <c r="G12" s="124" t="s">
        <v>113</v>
      </c>
      <c r="H12" s="124" t="s">
        <v>113</v>
      </c>
      <c r="I12" s="124" t="s">
        <v>113</v>
      </c>
      <c r="J12" s="127">
        <v>0</v>
      </c>
      <c r="K12" s="124">
        <v>0</v>
      </c>
      <c r="L12" s="124">
        <v>0</v>
      </c>
      <c r="M12" s="124" t="s">
        <v>113</v>
      </c>
      <c r="N12" s="124" t="s">
        <v>113</v>
      </c>
      <c r="O12" s="124" t="s">
        <v>113</v>
      </c>
      <c r="P12" s="189">
        <v>0</v>
      </c>
      <c r="Q12" s="124">
        <v>0</v>
      </c>
      <c r="R12" s="124">
        <v>0</v>
      </c>
      <c r="S12" s="124" t="s">
        <v>113</v>
      </c>
      <c r="T12" s="124" t="s">
        <v>113</v>
      </c>
      <c r="U12" s="124" t="s">
        <v>113</v>
      </c>
      <c r="V12" s="189">
        <v>0</v>
      </c>
      <c r="W12" s="124">
        <v>0</v>
      </c>
      <c r="X12" s="124">
        <v>0</v>
      </c>
      <c r="Y12" s="124" t="s">
        <v>113</v>
      </c>
      <c r="Z12" s="124" t="s">
        <v>113</v>
      </c>
      <c r="AA12" s="124" t="s">
        <v>113</v>
      </c>
      <c r="AB12" s="189">
        <v>0</v>
      </c>
      <c r="AC12" s="124">
        <v>0</v>
      </c>
      <c r="AD12" s="124">
        <v>0</v>
      </c>
      <c r="AE12" s="124" t="s">
        <v>113</v>
      </c>
      <c r="AF12" s="124" t="s">
        <v>113</v>
      </c>
      <c r="AG12" s="124" t="s">
        <v>113</v>
      </c>
      <c r="AH12" s="189">
        <v>0</v>
      </c>
      <c r="AI12" s="124">
        <v>0</v>
      </c>
      <c r="AJ12" s="124">
        <v>0</v>
      </c>
      <c r="AK12" s="124" t="s">
        <v>113</v>
      </c>
      <c r="AL12" s="124" t="s">
        <v>113</v>
      </c>
      <c r="AM12" s="124" t="s">
        <v>113</v>
      </c>
      <c r="AN12" s="189">
        <v>0</v>
      </c>
      <c r="AO12" s="124">
        <v>0</v>
      </c>
      <c r="AP12" s="124">
        <v>0</v>
      </c>
      <c r="AQ12" s="124" t="s">
        <v>113</v>
      </c>
      <c r="AR12" s="124" t="s">
        <v>113</v>
      </c>
      <c r="AS12" s="124" t="s">
        <v>113</v>
      </c>
      <c r="AT12" s="189">
        <v>0</v>
      </c>
      <c r="AU12" s="124">
        <v>0</v>
      </c>
      <c r="AV12" s="124">
        <v>0</v>
      </c>
      <c r="AW12" s="124" t="s">
        <v>113</v>
      </c>
      <c r="AX12" s="124" t="s">
        <v>113</v>
      </c>
      <c r="AY12" s="124" t="s">
        <v>113</v>
      </c>
      <c r="AZ12" s="189">
        <v>0</v>
      </c>
    </row>
    <row r="13" spans="1:52">
      <c r="A13" s="124">
        <v>8</v>
      </c>
      <c r="B13" s="145" t="s">
        <v>96</v>
      </c>
      <c r="C13" s="147">
        <v>0</v>
      </c>
      <c r="D13" s="147" t="s">
        <v>124</v>
      </c>
      <c r="E13" s="124">
        <v>0</v>
      </c>
      <c r="F13" s="124">
        <v>0</v>
      </c>
      <c r="G13" s="124" t="s">
        <v>113</v>
      </c>
      <c r="H13" s="124" t="s">
        <v>113</v>
      </c>
      <c r="I13" s="124" t="s">
        <v>113</v>
      </c>
      <c r="J13" s="127">
        <v>0</v>
      </c>
      <c r="K13" s="124">
        <v>0</v>
      </c>
      <c r="L13" s="124">
        <v>0</v>
      </c>
      <c r="M13" s="124" t="s">
        <v>113</v>
      </c>
      <c r="N13" s="124" t="s">
        <v>113</v>
      </c>
      <c r="O13" s="124" t="s">
        <v>113</v>
      </c>
      <c r="P13" s="189">
        <v>0</v>
      </c>
      <c r="Q13" s="124">
        <v>0</v>
      </c>
      <c r="R13" s="124">
        <v>0</v>
      </c>
      <c r="S13" s="124" t="s">
        <v>113</v>
      </c>
      <c r="T13" s="124" t="s">
        <v>113</v>
      </c>
      <c r="U13" s="124" t="s">
        <v>113</v>
      </c>
      <c r="V13" s="189">
        <v>0</v>
      </c>
      <c r="W13" s="124" t="str">
        <f>'Table 13-Delivery Challan'!H2</f>
        <v>20-21/WHC/DC01</v>
      </c>
      <c r="X13" s="124" t="str">
        <f>'Table 13-Delivery Challan'!H409</f>
        <v>20-21/WHC/DC408</v>
      </c>
      <c r="Y13" s="124">
        <v>408</v>
      </c>
      <c r="Z13" s="124" t="s">
        <v>113</v>
      </c>
      <c r="AA13" s="124" t="s">
        <v>113</v>
      </c>
      <c r="AB13" s="189">
        <v>0</v>
      </c>
      <c r="AC13" s="124">
        <v>0</v>
      </c>
      <c r="AD13" s="124">
        <v>0</v>
      </c>
      <c r="AE13" s="124"/>
      <c r="AF13" s="124" t="s">
        <v>113</v>
      </c>
      <c r="AG13" s="124" t="s">
        <v>113</v>
      </c>
      <c r="AH13" s="189">
        <v>0</v>
      </c>
      <c r="AI13" s="124">
        <v>0</v>
      </c>
      <c r="AJ13" s="124">
        <v>0</v>
      </c>
      <c r="AK13" s="124"/>
      <c r="AL13" s="124" t="s">
        <v>113</v>
      </c>
      <c r="AM13" s="124" t="s">
        <v>113</v>
      </c>
      <c r="AN13" s="189">
        <v>0</v>
      </c>
      <c r="AO13" s="124">
        <v>0</v>
      </c>
      <c r="AP13" s="124">
        <v>0</v>
      </c>
      <c r="AQ13" s="124"/>
      <c r="AR13" s="124" t="s">
        <v>113</v>
      </c>
      <c r="AS13" s="124" t="s">
        <v>113</v>
      </c>
      <c r="AT13" s="189">
        <v>0</v>
      </c>
      <c r="AU13" s="124">
        <v>0</v>
      </c>
      <c r="AV13" s="124">
        <v>0</v>
      </c>
      <c r="AW13" s="124"/>
      <c r="AX13" s="124" t="s">
        <v>113</v>
      </c>
      <c r="AY13" s="124" t="s">
        <v>113</v>
      </c>
      <c r="AZ13" s="189">
        <v>0</v>
      </c>
    </row>
    <row r="14" spans="1:52">
      <c r="A14" s="124">
        <v>9</v>
      </c>
      <c r="B14" s="145" t="s">
        <v>97</v>
      </c>
      <c r="C14" s="127">
        <v>0</v>
      </c>
      <c r="D14" s="93"/>
      <c r="E14" s="124">
        <v>0</v>
      </c>
      <c r="F14" s="124">
        <v>0</v>
      </c>
      <c r="G14" s="124" t="s">
        <v>113</v>
      </c>
      <c r="H14" s="124" t="s">
        <v>113</v>
      </c>
      <c r="I14" s="124" t="s">
        <v>113</v>
      </c>
      <c r="J14" s="127">
        <v>0</v>
      </c>
      <c r="K14" s="124">
        <v>0</v>
      </c>
      <c r="L14" s="124">
        <v>0</v>
      </c>
      <c r="M14" s="124" t="s">
        <v>113</v>
      </c>
      <c r="N14" s="124" t="s">
        <v>113</v>
      </c>
      <c r="O14" s="124" t="s">
        <v>113</v>
      </c>
      <c r="P14" s="189">
        <v>0</v>
      </c>
      <c r="Q14" s="124">
        <v>0</v>
      </c>
      <c r="R14" s="124">
        <v>0</v>
      </c>
      <c r="S14" s="124" t="s">
        <v>113</v>
      </c>
      <c r="T14" s="124" t="s">
        <v>113</v>
      </c>
      <c r="U14" s="124" t="s">
        <v>113</v>
      </c>
      <c r="V14" s="189">
        <v>0</v>
      </c>
      <c r="W14" s="124">
        <v>0</v>
      </c>
      <c r="X14" s="124">
        <v>0</v>
      </c>
      <c r="Y14" s="124" t="s">
        <v>113</v>
      </c>
      <c r="Z14" s="124" t="s">
        <v>113</v>
      </c>
      <c r="AA14" s="124" t="s">
        <v>113</v>
      </c>
      <c r="AB14" s="189">
        <v>0</v>
      </c>
      <c r="AC14" s="124">
        <v>0</v>
      </c>
      <c r="AD14" s="124">
        <v>0</v>
      </c>
      <c r="AE14" s="124" t="s">
        <v>113</v>
      </c>
      <c r="AF14" s="124" t="s">
        <v>113</v>
      </c>
      <c r="AG14" s="124" t="s">
        <v>113</v>
      </c>
      <c r="AH14" s="189">
        <v>0</v>
      </c>
      <c r="AI14" s="124">
        <v>0</v>
      </c>
      <c r="AJ14" s="124">
        <v>0</v>
      </c>
      <c r="AK14" s="124" t="s">
        <v>113</v>
      </c>
      <c r="AL14" s="124" t="s">
        <v>113</v>
      </c>
      <c r="AM14" s="124" t="s">
        <v>113</v>
      </c>
      <c r="AN14" s="189">
        <v>0</v>
      </c>
      <c r="AO14" s="124">
        <v>0</v>
      </c>
      <c r="AP14" s="124">
        <v>0</v>
      </c>
      <c r="AQ14" s="124" t="s">
        <v>113</v>
      </c>
      <c r="AR14" s="124" t="s">
        <v>113</v>
      </c>
      <c r="AS14" s="124" t="s">
        <v>113</v>
      </c>
      <c r="AT14" s="189">
        <v>0</v>
      </c>
      <c r="AU14" s="124">
        <v>0</v>
      </c>
      <c r="AV14" s="124">
        <v>0</v>
      </c>
      <c r="AW14" s="124" t="s">
        <v>113</v>
      </c>
      <c r="AX14" s="124" t="s">
        <v>113</v>
      </c>
      <c r="AY14" s="124" t="s">
        <v>113</v>
      </c>
      <c r="AZ14" s="189">
        <v>0</v>
      </c>
    </row>
    <row r="15" spans="1:52">
      <c r="A15" s="124">
        <v>10</v>
      </c>
      <c r="B15" s="146" t="s">
        <v>105</v>
      </c>
      <c r="C15" s="127">
        <v>0</v>
      </c>
      <c r="D15" s="127" t="s">
        <v>111</v>
      </c>
      <c r="E15" s="146"/>
      <c r="F15" s="146"/>
      <c r="G15" s="124" t="s">
        <v>113</v>
      </c>
      <c r="H15" s="124" t="s">
        <v>113</v>
      </c>
      <c r="I15" s="124" t="s">
        <v>113</v>
      </c>
      <c r="J15" s="127">
        <v>0</v>
      </c>
      <c r="K15" s="146"/>
      <c r="L15" s="146"/>
      <c r="M15" s="124" t="s">
        <v>113</v>
      </c>
      <c r="N15" s="124" t="s">
        <v>113</v>
      </c>
      <c r="O15" s="124" t="s">
        <v>113</v>
      </c>
      <c r="P15" s="189">
        <v>0</v>
      </c>
      <c r="Q15" s="146"/>
      <c r="R15" s="146"/>
      <c r="S15" s="124" t="s">
        <v>113</v>
      </c>
      <c r="T15" s="124" t="s">
        <v>113</v>
      </c>
      <c r="U15" s="124" t="s">
        <v>113</v>
      </c>
      <c r="V15" s="189">
        <v>0</v>
      </c>
      <c r="W15" s="146"/>
      <c r="X15" s="146"/>
      <c r="Y15" s="124" t="s">
        <v>113</v>
      </c>
      <c r="Z15" s="124" t="s">
        <v>113</v>
      </c>
      <c r="AA15" s="124" t="s">
        <v>113</v>
      </c>
      <c r="AB15" s="189">
        <v>0</v>
      </c>
      <c r="AC15" s="272">
        <v>0</v>
      </c>
      <c r="AD15" s="272">
        <v>0</v>
      </c>
      <c r="AE15" s="124" t="s">
        <v>113</v>
      </c>
      <c r="AF15" s="124" t="s">
        <v>113</v>
      </c>
      <c r="AG15" s="124" t="s">
        <v>113</v>
      </c>
      <c r="AH15" s="189">
        <v>0</v>
      </c>
      <c r="AI15" s="272">
        <v>0</v>
      </c>
      <c r="AJ15" s="272">
        <v>0</v>
      </c>
      <c r="AK15" s="124" t="s">
        <v>113</v>
      </c>
      <c r="AL15" s="124" t="s">
        <v>113</v>
      </c>
      <c r="AM15" s="124" t="s">
        <v>113</v>
      </c>
      <c r="AN15" s="189">
        <v>0</v>
      </c>
      <c r="AO15" s="272">
        <v>0</v>
      </c>
      <c r="AP15" s="272">
        <v>0</v>
      </c>
      <c r="AQ15" s="124" t="s">
        <v>113</v>
      </c>
      <c r="AR15" s="124" t="s">
        <v>113</v>
      </c>
      <c r="AS15" s="124" t="s">
        <v>113</v>
      </c>
      <c r="AT15" s="189">
        <v>0</v>
      </c>
      <c r="AU15" s="272">
        <v>0</v>
      </c>
      <c r="AV15" s="272">
        <v>0</v>
      </c>
      <c r="AW15" s="124" t="s">
        <v>113</v>
      </c>
      <c r="AX15" s="124" t="s">
        <v>113</v>
      </c>
      <c r="AY15" s="124" t="s">
        <v>113</v>
      </c>
      <c r="AZ15" s="189">
        <v>0</v>
      </c>
    </row>
    <row r="16" spans="1:52" s="51" customFormat="1">
      <c r="A16" s="124">
        <v>11</v>
      </c>
      <c r="B16" s="145" t="s">
        <v>106</v>
      </c>
      <c r="C16" s="189">
        <v>0</v>
      </c>
      <c r="D16" s="189" t="s">
        <v>112</v>
      </c>
      <c r="E16" s="236">
        <v>0</v>
      </c>
      <c r="F16" s="236">
        <v>0</v>
      </c>
      <c r="G16" s="237" t="s">
        <v>113</v>
      </c>
      <c r="H16" s="237" t="s">
        <v>113</v>
      </c>
      <c r="I16" s="237" t="s">
        <v>113</v>
      </c>
      <c r="J16" s="238">
        <v>0</v>
      </c>
      <c r="K16" s="236">
        <v>0</v>
      </c>
      <c r="L16" s="236">
        <v>0</v>
      </c>
      <c r="M16" s="237" t="s">
        <v>113</v>
      </c>
      <c r="N16" s="237" t="s">
        <v>113</v>
      </c>
      <c r="O16" s="237" t="s">
        <v>113</v>
      </c>
      <c r="P16" s="238">
        <v>0</v>
      </c>
      <c r="Q16" s="9">
        <v>0</v>
      </c>
      <c r="R16" s="9">
        <v>0</v>
      </c>
      <c r="S16" s="237" t="s">
        <v>113</v>
      </c>
      <c r="T16" s="237" t="s">
        <v>113</v>
      </c>
      <c r="U16" s="237" t="s">
        <v>113</v>
      </c>
      <c r="V16" s="238">
        <v>0</v>
      </c>
      <c r="W16" s="9">
        <v>0</v>
      </c>
      <c r="X16" s="9">
        <v>0</v>
      </c>
      <c r="Y16" s="237" t="s">
        <v>113</v>
      </c>
      <c r="Z16" s="237" t="s">
        <v>113</v>
      </c>
      <c r="AA16" s="237" t="s">
        <v>113</v>
      </c>
      <c r="AB16" s="238">
        <v>0</v>
      </c>
      <c r="AC16" s="9" t="s">
        <v>1097</v>
      </c>
      <c r="AD16" s="9" t="s">
        <v>1097</v>
      </c>
      <c r="AE16" s="237">
        <v>1</v>
      </c>
      <c r="AF16" s="237" t="s">
        <v>113</v>
      </c>
      <c r="AG16" s="237">
        <v>1</v>
      </c>
      <c r="AH16" s="238">
        <v>0</v>
      </c>
      <c r="AI16" s="272">
        <v>0</v>
      </c>
      <c r="AJ16" s="272">
        <v>0</v>
      </c>
      <c r="AK16" s="237">
        <v>0</v>
      </c>
      <c r="AL16" s="237" t="s">
        <v>113</v>
      </c>
      <c r="AM16" s="237">
        <v>0</v>
      </c>
      <c r="AN16" s="238">
        <v>0</v>
      </c>
      <c r="AO16" s="272">
        <v>0</v>
      </c>
      <c r="AP16" s="272">
        <v>0</v>
      </c>
      <c r="AQ16" s="237">
        <v>0</v>
      </c>
      <c r="AR16" s="237" t="s">
        <v>113</v>
      </c>
      <c r="AS16" s="237">
        <v>0</v>
      </c>
      <c r="AT16" s="238">
        <v>0</v>
      </c>
      <c r="AU16" s="272">
        <v>0</v>
      </c>
      <c r="AV16" s="272">
        <v>0</v>
      </c>
      <c r="AW16" s="237">
        <v>0</v>
      </c>
      <c r="AX16" s="237" t="s">
        <v>113</v>
      </c>
      <c r="AY16" s="237">
        <v>0</v>
      </c>
      <c r="AZ16" s="238">
        <v>0</v>
      </c>
    </row>
    <row r="18" spans="7:9">
      <c r="G18" s="152">
        <f>SUM(G4:G17)</f>
        <v>2</v>
      </c>
      <c r="H18" s="152">
        <f>SUM(H4:H17)</f>
        <v>0</v>
      </c>
      <c r="I18" s="152">
        <f>SUM(I4:I17)</f>
        <v>2</v>
      </c>
    </row>
  </sheetData>
  <mergeCells count="24">
    <mergeCell ref="AU1:AZ1"/>
    <mergeCell ref="AU2:AV2"/>
    <mergeCell ref="AW2:AY2"/>
    <mergeCell ref="AI2:AJ2"/>
    <mergeCell ref="AK2:AM2"/>
    <mergeCell ref="AC1:AH1"/>
    <mergeCell ref="AC2:AD2"/>
    <mergeCell ref="AE2:AG2"/>
    <mergeCell ref="AO1:AT1"/>
    <mergeCell ref="AO2:AP2"/>
    <mergeCell ref="AQ2:AS2"/>
    <mergeCell ref="AI1:AN1"/>
    <mergeCell ref="E1:J1"/>
    <mergeCell ref="E2:F2"/>
    <mergeCell ref="G2:I2"/>
    <mergeCell ref="K1:P1"/>
    <mergeCell ref="K2:L2"/>
    <mergeCell ref="M2:O2"/>
    <mergeCell ref="W1:AB1"/>
    <mergeCell ref="W2:X2"/>
    <mergeCell ref="Y2:AA2"/>
    <mergeCell ref="Q1:V1"/>
    <mergeCell ref="Q2:R2"/>
    <mergeCell ref="S2:U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130"/>
  <sheetViews>
    <sheetView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T8" sqref="T8"/>
    </sheetView>
  </sheetViews>
  <sheetFormatPr defaultRowHeight="15" outlineLevelRow="1"/>
  <cols>
    <col min="1" max="1" width="26" bestFit="1" customWidth="1"/>
    <col min="2" max="2" width="9.5703125" bestFit="1" customWidth="1"/>
    <col min="3" max="4" width="10.5703125" bestFit="1" customWidth="1"/>
    <col min="5" max="22" width="10.5703125" style="51" customWidth="1"/>
    <col min="23" max="23" width="12.42578125" style="48" bestFit="1" customWidth="1"/>
    <col min="24" max="24" width="12.140625" style="49" bestFit="1" customWidth="1"/>
    <col min="25" max="25" width="13.28515625" style="3" bestFit="1" customWidth="1"/>
    <col min="26" max="26" width="12.140625" bestFit="1" customWidth="1"/>
  </cols>
  <sheetData>
    <row r="1" spans="1:26" s="35" customFormat="1">
      <c r="A1" s="46" t="s">
        <v>35</v>
      </c>
      <c r="B1" s="320">
        <v>43573</v>
      </c>
      <c r="C1" s="320"/>
      <c r="D1" s="320"/>
      <c r="E1" s="320">
        <v>43603</v>
      </c>
      <c r="F1" s="320"/>
      <c r="G1" s="320"/>
      <c r="H1" s="320">
        <v>43634</v>
      </c>
      <c r="I1" s="320"/>
      <c r="J1" s="320"/>
      <c r="K1" s="320">
        <v>43664</v>
      </c>
      <c r="L1" s="320"/>
      <c r="M1" s="320"/>
      <c r="N1" s="320">
        <v>43695</v>
      </c>
      <c r="O1" s="320"/>
      <c r="P1" s="320"/>
      <c r="Q1" s="320">
        <v>43726</v>
      </c>
      <c r="R1" s="320"/>
      <c r="S1" s="320"/>
      <c r="T1" s="320">
        <v>43756</v>
      </c>
      <c r="U1" s="320"/>
      <c r="V1" s="320"/>
      <c r="W1" s="320" t="s">
        <v>45</v>
      </c>
      <c r="X1" s="320"/>
      <c r="Y1" s="320"/>
      <c r="Z1" s="22"/>
    </row>
    <row r="2" spans="1:26" s="47" customFormat="1">
      <c r="A2" s="80"/>
      <c r="B2" s="80" t="s">
        <v>29</v>
      </c>
      <c r="C2" s="80" t="s">
        <v>28</v>
      </c>
      <c r="D2" s="80" t="s">
        <v>27</v>
      </c>
      <c r="E2" s="123" t="s">
        <v>29</v>
      </c>
      <c r="F2" s="123" t="s">
        <v>28</v>
      </c>
      <c r="G2" s="123" t="s">
        <v>27</v>
      </c>
      <c r="H2" s="129" t="s">
        <v>29</v>
      </c>
      <c r="I2" s="129" t="s">
        <v>28</v>
      </c>
      <c r="J2" s="129" t="s">
        <v>27</v>
      </c>
      <c r="K2" s="162" t="s">
        <v>29</v>
      </c>
      <c r="L2" s="162" t="s">
        <v>28</v>
      </c>
      <c r="M2" s="162" t="s">
        <v>27</v>
      </c>
      <c r="N2" s="162" t="s">
        <v>29</v>
      </c>
      <c r="O2" s="162" t="s">
        <v>28</v>
      </c>
      <c r="P2" s="162" t="s">
        <v>27</v>
      </c>
      <c r="Q2" s="163" t="s">
        <v>29</v>
      </c>
      <c r="R2" s="163" t="s">
        <v>28</v>
      </c>
      <c r="S2" s="163" t="s">
        <v>27</v>
      </c>
      <c r="T2" s="166" t="s">
        <v>29</v>
      </c>
      <c r="U2" s="166" t="s">
        <v>28</v>
      </c>
      <c r="V2" s="166" t="s">
        <v>27</v>
      </c>
      <c r="W2" s="80" t="s">
        <v>29</v>
      </c>
      <c r="X2" s="80" t="s">
        <v>28</v>
      </c>
      <c r="Y2" s="80" t="s">
        <v>27</v>
      </c>
      <c r="Z2" s="72"/>
    </row>
    <row r="3" spans="1:26">
      <c r="A3" s="41" t="s">
        <v>31</v>
      </c>
      <c r="B3" s="81">
        <v>0</v>
      </c>
      <c r="C3" s="81">
        <v>0</v>
      </c>
      <c r="D3" s="81">
        <v>0</v>
      </c>
      <c r="E3" s="81">
        <v>0</v>
      </c>
      <c r="F3" s="81">
        <v>0</v>
      </c>
      <c r="G3" s="81">
        <v>0</v>
      </c>
      <c r="H3" s="81">
        <v>0</v>
      </c>
      <c r="I3" s="81">
        <v>0</v>
      </c>
      <c r="J3" s="81">
        <v>0</v>
      </c>
      <c r="K3" s="81">
        <v>0</v>
      </c>
      <c r="L3" s="81">
        <v>0</v>
      </c>
      <c r="M3" s="81">
        <v>0</v>
      </c>
      <c r="N3" s="81">
        <v>0</v>
      </c>
      <c r="O3" s="81">
        <v>0</v>
      </c>
      <c r="P3" s="81">
        <v>0</v>
      </c>
      <c r="Q3" s="81">
        <v>0</v>
      </c>
      <c r="R3" s="81">
        <v>0</v>
      </c>
      <c r="S3" s="81">
        <v>0</v>
      </c>
      <c r="T3" s="81"/>
      <c r="U3" s="81"/>
      <c r="V3" s="81"/>
      <c r="W3" s="82">
        <f>SUM(B3,E3,H3,K3,N3,Q3)</f>
        <v>0</v>
      </c>
      <c r="X3" s="82">
        <f>SUM(C3,F3,I3,L3,O3,R3)</f>
        <v>0</v>
      </c>
      <c r="Y3" s="82">
        <f>SUM(D3,G3,J3,M3,P3,S3)</f>
        <v>0</v>
      </c>
      <c r="Z3" s="58"/>
    </row>
    <row r="4" spans="1:26">
      <c r="A4" s="41" t="s">
        <v>43</v>
      </c>
      <c r="B4" s="81">
        <v>-11645</v>
      </c>
      <c r="C4" s="81">
        <v>0</v>
      </c>
      <c r="D4" s="81">
        <v>0</v>
      </c>
      <c r="E4" s="81" t="e">
        <f>'Table 7-Notice Pay Recovery'!#REF!</f>
        <v>#REF!</v>
      </c>
      <c r="F4" s="81">
        <v>0</v>
      </c>
      <c r="G4" s="81">
        <v>0</v>
      </c>
      <c r="H4" s="81">
        <v>0</v>
      </c>
      <c r="I4" s="81">
        <v>0</v>
      </c>
      <c r="J4" s="81">
        <v>0</v>
      </c>
      <c r="K4" s="81" t="e">
        <f>'Table 7-Notice Pay Recovery'!#REF!</f>
        <v>#REF!</v>
      </c>
      <c r="L4" s="81">
        <v>0</v>
      </c>
      <c r="M4" s="81">
        <v>0</v>
      </c>
      <c r="N4" s="81" t="e">
        <f>'Table 7-Notice Pay Recovery'!#REF!</f>
        <v>#REF!</v>
      </c>
      <c r="O4" s="81"/>
      <c r="P4" s="81"/>
      <c r="Q4" s="81" t="e">
        <f>'Table 7-Notice Pay Recovery'!#REF!</f>
        <v>#REF!</v>
      </c>
      <c r="R4" s="81">
        <v>0</v>
      </c>
      <c r="S4" s="81">
        <v>0</v>
      </c>
      <c r="T4" s="81" t="e">
        <f>'Table 7-Notice Pay Recovery'!#REF!</f>
        <v>#REF!</v>
      </c>
      <c r="U4" s="81"/>
      <c r="V4" s="81"/>
      <c r="W4" s="82" t="e">
        <f>SUM(B4,E4,H4,K4,N4,Q4,T4)</f>
        <v>#REF!</v>
      </c>
      <c r="X4" s="82">
        <f>SUM(C4,F4,I4,L4,O4,R4,U4)</f>
        <v>0</v>
      </c>
      <c r="Y4" s="82">
        <f>SUM(D4,G4,J4,M4,P4,S4,V4)</f>
        <v>0</v>
      </c>
      <c r="Z4" s="58"/>
    </row>
    <row r="5" spans="1:26" s="51" customFormat="1">
      <c r="A5" s="41" t="s">
        <v>37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2">
        <f t="shared" ref="W5:W11" si="0">SUM(B5,E5,H5,K5,N5,Q5,T5)</f>
        <v>0</v>
      </c>
      <c r="X5" s="82">
        <f t="shared" ref="X5:X11" si="1">SUM(C5,F5,I5,L5,O5,R5,U5)</f>
        <v>0</v>
      </c>
      <c r="Y5" s="82">
        <f t="shared" ref="Y5:Y11" si="2">SUM(D5,G5,J5,M5,P5,S5,V5)</f>
        <v>0</v>
      </c>
      <c r="Z5" s="58"/>
    </row>
    <row r="6" spans="1:26" s="37" customFormat="1">
      <c r="A6" s="41" t="s">
        <v>42</v>
      </c>
      <c r="B6" s="81">
        <v>0</v>
      </c>
      <c r="C6" s="81">
        <v>0</v>
      </c>
      <c r="D6" s="81">
        <v>0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2">
        <f t="shared" si="0"/>
        <v>0</v>
      </c>
      <c r="X6" s="82">
        <f t="shared" si="1"/>
        <v>0</v>
      </c>
      <c r="Y6" s="82">
        <f t="shared" si="2"/>
        <v>0</v>
      </c>
      <c r="Z6" s="58"/>
    </row>
    <row r="7" spans="1:26">
      <c r="A7" s="44"/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2">
        <f t="shared" si="0"/>
        <v>0</v>
      </c>
      <c r="X7" s="82">
        <f t="shared" si="1"/>
        <v>0</v>
      </c>
      <c r="Y7" s="82">
        <f t="shared" si="2"/>
        <v>0</v>
      </c>
      <c r="Z7" s="58"/>
    </row>
    <row r="8" spans="1:26">
      <c r="A8" s="41" t="s">
        <v>33</v>
      </c>
      <c r="B8" s="81">
        <v>0</v>
      </c>
      <c r="C8" s="81">
        <v>0</v>
      </c>
      <c r="D8" s="81">
        <v>0</v>
      </c>
      <c r="E8" s="81">
        <v>0</v>
      </c>
      <c r="F8" s="81">
        <v>0</v>
      </c>
      <c r="G8" s="81">
        <v>0</v>
      </c>
      <c r="H8" s="81">
        <v>0</v>
      </c>
      <c r="I8" s="81">
        <v>0</v>
      </c>
      <c r="J8" s="81">
        <v>0</v>
      </c>
      <c r="K8" s="81">
        <v>0</v>
      </c>
      <c r="L8" s="81">
        <v>0</v>
      </c>
      <c r="M8" s="81">
        <v>0</v>
      </c>
      <c r="N8" s="81">
        <v>0</v>
      </c>
      <c r="O8" s="81">
        <v>0</v>
      </c>
      <c r="P8" s="81">
        <v>0</v>
      </c>
      <c r="Q8" s="81"/>
      <c r="R8" s="81"/>
      <c r="S8" s="81"/>
      <c r="T8" s="81">
        <v>4734</v>
      </c>
      <c r="U8" s="81"/>
      <c r="V8" s="81"/>
      <c r="W8" s="82">
        <f t="shared" si="0"/>
        <v>4734</v>
      </c>
      <c r="X8" s="82">
        <f t="shared" si="1"/>
        <v>0</v>
      </c>
      <c r="Y8" s="82">
        <f t="shared" si="2"/>
        <v>0</v>
      </c>
      <c r="Z8" s="58"/>
    </row>
    <row r="9" spans="1:26" s="11" customFormat="1">
      <c r="A9" s="41" t="s">
        <v>34</v>
      </c>
      <c r="B9" s="81">
        <v>0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1">
        <v>0</v>
      </c>
      <c r="I9" s="81">
        <v>0</v>
      </c>
      <c r="J9" s="81">
        <v>0</v>
      </c>
      <c r="K9" s="81">
        <v>0</v>
      </c>
      <c r="L9" s="81">
        <v>0</v>
      </c>
      <c r="M9" s="81">
        <v>0</v>
      </c>
      <c r="N9" s="81">
        <v>0</v>
      </c>
      <c r="O9" s="81">
        <v>0</v>
      </c>
      <c r="P9" s="81">
        <v>0</v>
      </c>
      <c r="Q9" s="81"/>
      <c r="R9" s="81"/>
      <c r="S9" s="81"/>
      <c r="T9" s="81"/>
      <c r="U9" s="81"/>
      <c r="V9" s="81"/>
      <c r="W9" s="82">
        <f t="shared" si="0"/>
        <v>0</v>
      </c>
      <c r="X9" s="82">
        <f t="shared" si="1"/>
        <v>0</v>
      </c>
      <c r="Y9" s="82">
        <f t="shared" si="2"/>
        <v>0</v>
      </c>
      <c r="Z9" s="58"/>
    </row>
    <row r="10" spans="1:26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82">
        <f t="shared" si="0"/>
        <v>0</v>
      </c>
      <c r="X10" s="82">
        <f t="shared" si="1"/>
        <v>0</v>
      </c>
      <c r="Y10" s="82">
        <f t="shared" si="2"/>
        <v>0</v>
      </c>
      <c r="Z10" s="22"/>
    </row>
    <row r="11" spans="1:26">
      <c r="A11" s="44" t="s">
        <v>46</v>
      </c>
      <c r="B11" s="30">
        <f t="shared" ref="B11:P11" si="3">SUM(B3:B10)</f>
        <v>-11645</v>
      </c>
      <c r="C11" s="30">
        <f t="shared" si="3"/>
        <v>0</v>
      </c>
      <c r="D11" s="30">
        <f t="shared" si="3"/>
        <v>0</v>
      </c>
      <c r="E11" s="30" t="e">
        <f t="shared" si="3"/>
        <v>#REF!</v>
      </c>
      <c r="F11" s="30">
        <f t="shared" si="3"/>
        <v>0</v>
      </c>
      <c r="G11" s="30">
        <f t="shared" si="3"/>
        <v>0</v>
      </c>
      <c r="H11" s="30">
        <f t="shared" si="3"/>
        <v>0</v>
      </c>
      <c r="I11" s="30">
        <f t="shared" si="3"/>
        <v>0</v>
      </c>
      <c r="J11" s="30">
        <f t="shared" si="3"/>
        <v>0</v>
      </c>
      <c r="K11" s="30" t="e">
        <f t="shared" si="3"/>
        <v>#REF!</v>
      </c>
      <c r="L11" s="30">
        <f t="shared" si="3"/>
        <v>0</v>
      </c>
      <c r="M11" s="30">
        <f t="shared" si="3"/>
        <v>0</v>
      </c>
      <c r="N11" s="30" t="e">
        <f t="shared" si="3"/>
        <v>#REF!</v>
      </c>
      <c r="O11" s="30">
        <f t="shared" si="3"/>
        <v>0</v>
      </c>
      <c r="P11" s="30">
        <f t="shared" si="3"/>
        <v>0</v>
      </c>
      <c r="Q11" s="30" t="e">
        <f t="shared" ref="Q11:V11" si="4">SUM(Q3:Q10)</f>
        <v>#REF!</v>
      </c>
      <c r="R11" s="30">
        <f t="shared" si="4"/>
        <v>0</v>
      </c>
      <c r="S11" s="30">
        <f t="shared" si="4"/>
        <v>0</v>
      </c>
      <c r="T11" s="30" t="e">
        <f t="shared" si="4"/>
        <v>#REF!</v>
      </c>
      <c r="U11" s="30">
        <f t="shared" si="4"/>
        <v>0</v>
      </c>
      <c r="V11" s="30">
        <f t="shared" si="4"/>
        <v>0</v>
      </c>
      <c r="W11" s="82" t="e">
        <f t="shared" si="0"/>
        <v>#REF!</v>
      </c>
      <c r="X11" s="82">
        <f t="shared" si="1"/>
        <v>0</v>
      </c>
      <c r="Y11" s="82">
        <f t="shared" si="2"/>
        <v>0</v>
      </c>
      <c r="Z11" s="22"/>
    </row>
    <row r="12" spans="1:26">
      <c r="A12" s="44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22"/>
    </row>
    <row r="13" spans="1:26" s="51" customFormat="1">
      <c r="A13" s="44" t="s">
        <v>55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22"/>
    </row>
    <row r="14" spans="1:26" s="51" customFormat="1">
      <c r="A14" s="86" t="s">
        <v>37</v>
      </c>
      <c r="B14" s="30">
        <v>0</v>
      </c>
      <c r="C14" s="30">
        <v>0</v>
      </c>
      <c r="D14" s="30">
        <v>0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82">
        <f>SUM(B14,E14,H14,K14,N14,Q14,T14)</f>
        <v>0</v>
      </c>
      <c r="X14" s="82">
        <f>SUM(C14,F14,I14,L14,O14,R14,U14)</f>
        <v>0</v>
      </c>
      <c r="Y14" s="82">
        <f>SUM(D14,G14,J14,M14,P14,S14,V14)</f>
        <v>0</v>
      </c>
      <c r="Z14" s="22"/>
    </row>
    <row r="15" spans="1:26" s="51" customFormat="1">
      <c r="A15" s="44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22"/>
    </row>
    <row r="16" spans="1:26" s="2" customFormat="1">
      <c r="A16" s="44" t="s">
        <v>38</v>
      </c>
      <c r="B16" s="41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9"/>
      <c r="X16" s="9"/>
      <c r="Y16" s="9"/>
      <c r="Z16" s="58"/>
    </row>
    <row r="17" spans="1:31" s="2" customFormat="1">
      <c r="A17" s="41" t="s">
        <v>31</v>
      </c>
      <c r="B17" s="81"/>
      <c r="C17" s="81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82">
        <f t="shared" ref="W17:W41" si="5">SUM(B17,E17,H17,K17,N17,Q17,T17)</f>
        <v>0</v>
      </c>
      <c r="X17" s="82">
        <f t="shared" ref="X17:X41" si="6">SUM(C17,F17,I17,L17,O17,R17,U17)</f>
        <v>0</v>
      </c>
      <c r="Y17" s="82">
        <f t="shared" ref="Y17:Y41" si="7">SUM(D17,G17,J17,M17,P17,S17,V17)</f>
        <v>0</v>
      </c>
      <c r="Z17" s="22"/>
    </row>
    <row r="18" spans="1:31" s="2" customFormat="1">
      <c r="A18" s="41" t="s">
        <v>32</v>
      </c>
      <c r="B18" s="81"/>
      <c r="C18" s="4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2">
        <f t="shared" si="5"/>
        <v>0</v>
      </c>
      <c r="X18" s="82">
        <f t="shared" si="6"/>
        <v>0</v>
      </c>
      <c r="Y18" s="82">
        <f t="shared" si="7"/>
        <v>0</v>
      </c>
      <c r="Z18" s="53"/>
    </row>
    <row r="19" spans="1:31" s="2" customFormat="1">
      <c r="A19" s="41" t="s">
        <v>37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2">
        <f t="shared" si="5"/>
        <v>0</v>
      </c>
      <c r="X19" s="82">
        <f t="shared" si="6"/>
        <v>0</v>
      </c>
      <c r="Y19" s="82">
        <f t="shared" si="7"/>
        <v>0</v>
      </c>
      <c r="Z19" s="58"/>
    </row>
    <row r="20" spans="1:31" s="2" customFormat="1">
      <c r="A20" s="41"/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2">
        <f t="shared" si="5"/>
        <v>0</v>
      </c>
      <c r="X20" s="82">
        <f t="shared" si="6"/>
        <v>0</v>
      </c>
      <c r="Y20" s="82">
        <f t="shared" si="7"/>
        <v>0</v>
      </c>
      <c r="Z20" s="58"/>
      <c r="AE20" s="21"/>
    </row>
    <row r="21" spans="1:31" s="11" customFormat="1">
      <c r="A21" s="41" t="s">
        <v>33</v>
      </c>
      <c r="B21" s="81">
        <v>0</v>
      </c>
      <c r="C21" s="81">
        <f>C8</f>
        <v>0</v>
      </c>
      <c r="D21" s="81">
        <f>D8</f>
        <v>0</v>
      </c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2">
        <f t="shared" si="5"/>
        <v>0</v>
      </c>
      <c r="X21" s="82">
        <f t="shared" si="6"/>
        <v>0</v>
      </c>
      <c r="Y21" s="82">
        <f t="shared" si="7"/>
        <v>0</v>
      </c>
      <c r="Z21" s="45"/>
    </row>
    <row r="22" spans="1:31" s="11" customFormat="1">
      <c r="A22" s="41" t="s">
        <v>34</v>
      </c>
      <c r="B22" s="81">
        <f>B9</f>
        <v>0</v>
      </c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2">
        <f t="shared" si="5"/>
        <v>0</v>
      </c>
      <c r="X22" s="82">
        <f t="shared" si="6"/>
        <v>0</v>
      </c>
      <c r="Y22" s="82">
        <f t="shared" si="7"/>
        <v>0</v>
      </c>
      <c r="Z22" s="57"/>
    </row>
    <row r="23" spans="1:31" s="11" customFormat="1">
      <c r="A23" s="44" t="s">
        <v>54</v>
      </c>
      <c r="B23" s="82">
        <f>SUM(B17:B22)</f>
        <v>0</v>
      </c>
      <c r="C23" s="82">
        <f>SUM(C17:C22)</f>
        <v>0</v>
      </c>
      <c r="D23" s="82">
        <f>SUM(D17:D22)</f>
        <v>0</v>
      </c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>
        <f t="shared" si="5"/>
        <v>0</v>
      </c>
      <c r="X23" s="82">
        <f t="shared" si="6"/>
        <v>0</v>
      </c>
      <c r="Y23" s="82">
        <f t="shared" si="7"/>
        <v>0</v>
      </c>
      <c r="Z23" s="57"/>
    </row>
    <row r="24" spans="1:31" outlineLevel="1">
      <c r="A24" s="44"/>
      <c r="B24" s="82"/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>
        <f t="shared" si="5"/>
        <v>0</v>
      </c>
      <c r="X24" s="82">
        <f t="shared" si="6"/>
        <v>0</v>
      </c>
      <c r="Y24" s="82">
        <f t="shared" si="7"/>
        <v>0</v>
      </c>
      <c r="Z24" s="22"/>
    </row>
    <row r="25" spans="1:31" s="35" customFormat="1" outlineLevel="1">
      <c r="A25" s="44" t="s">
        <v>47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82">
        <f t="shared" si="5"/>
        <v>0</v>
      </c>
      <c r="X25" s="82">
        <f t="shared" si="6"/>
        <v>0</v>
      </c>
      <c r="Y25" s="82">
        <f t="shared" si="7"/>
        <v>0</v>
      </c>
      <c r="Z25" s="58"/>
    </row>
    <row r="26" spans="1:31" s="35" customFormat="1" outlineLevel="1">
      <c r="A26" s="41" t="s">
        <v>31</v>
      </c>
      <c r="B26" s="81">
        <f t="shared" ref="B26:D27" si="8">B3</f>
        <v>0</v>
      </c>
      <c r="C26" s="81">
        <f t="shared" si="8"/>
        <v>0</v>
      </c>
      <c r="D26" s="81">
        <f t="shared" si="8"/>
        <v>0</v>
      </c>
      <c r="E26" s="81">
        <f t="shared" ref="E26:G27" si="9">E3</f>
        <v>0</v>
      </c>
      <c r="F26" s="81">
        <f t="shared" si="9"/>
        <v>0</v>
      </c>
      <c r="G26" s="81">
        <f t="shared" si="9"/>
        <v>0</v>
      </c>
      <c r="H26" s="81">
        <f t="shared" ref="H26:J27" si="10">H3</f>
        <v>0</v>
      </c>
      <c r="I26" s="81">
        <f t="shared" si="10"/>
        <v>0</v>
      </c>
      <c r="J26" s="81">
        <f t="shared" si="10"/>
        <v>0</v>
      </c>
      <c r="K26" s="81">
        <f t="shared" ref="K26:V27" si="11">K3</f>
        <v>0</v>
      </c>
      <c r="L26" s="81">
        <f t="shared" si="11"/>
        <v>0</v>
      </c>
      <c r="M26" s="81">
        <f t="shared" si="11"/>
        <v>0</v>
      </c>
      <c r="N26" s="81">
        <f t="shared" si="11"/>
        <v>0</v>
      </c>
      <c r="O26" s="81">
        <f>O3</f>
        <v>0</v>
      </c>
      <c r="P26" s="81">
        <f>P3</f>
        <v>0</v>
      </c>
      <c r="Q26" s="81">
        <f>Q3</f>
        <v>0</v>
      </c>
      <c r="R26" s="81">
        <f>R3</f>
        <v>0</v>
      </c>
      <c r="S26" s="81">
        <f>S3</f>
        <v>0</v>
      </c>
      <c r="T26" s="81"/>
      <c r="U26" s="81"/>
      <c r="V26" s="81"/>
      <c r="W26" s="82">
        <f t="shared" si="5"/>
        <v>0</v>
      </c>
      <c r="X26" s="82">
        <f t="shared" si="6"/>
        <v>0</v>
      </c>
      <c r="Y26" s="82">
        <f t="shared" si="7"/>
        <v>0</v>
      </c>
      <c r="Z26" s="58"/>
    </row>
    <row r="27" spans="1:31" s="35" customFormat="1" outlineLevel="1">
      <c r="A27" s="41" t="s">
        <v>32</v>
      </c>
      <c r="B27" s="81">
        <f t="shared" si="8"/>
        <v>-11645</v>
      </c>
      <c r="C27" s="81">
        <f t="shared" si="8"/>
        <v>0</v>
      </c>
      <c r="D27" s="81">
        <f t="shared" si="8"/>
        <v>0</v>
      </c>
      <c r="E27" s="81" t="e">
        <f t="shared" si="9"/>
        <v>#REF!</v>
      </c>
      <c r="F27" s="81">
        <f t="shared" si="9"/>
        <v>0</v>
      </c>
      <c r="G27" s="81">
        <f t="shared" si="9"/>
        <v>0</v>
      </c>
      <c r="H27" s="81">
        <f t="shared" si="10"/>
        <v>0</v>
      </c>
      <c r="I27" s="81">
        <f t="shared" si="10"/>
        <v>0</v>
      </c>
      <c r="J27" s="81">
        <f t="shared" si="10"/>
        <v>0</v>
      </c>
      <c r="K27" s="81" t="e">
        <f t="shared" si="11"/>
        <v>#REF!</v>
      </c>
      <c r="L27" s="81">
        <f t="shared" si="11"/>
        <v>0</v>
      </c>
      <c r="M27" s="81">
        <f t="shared" si="11"/>
        <v>0</v>
      </c>
      <c r="N27" s="81" t="e">
        <f t="shared" si="11"/>
        <v>#REF!</v>
      </c>
      <c r="O27" s="81">
        <f t="shared" si="11"/>
        <v>0</v>
      </c>
      <c r="P27" s="81">
        <f t="shared" si="11"/>
        <v>0</v>
      </c>
      <c r="Q27" s="81" t="e">
        <f t="shared" si="11"/>
        <v>#REF!</v>
      </c>
      <c r="R27" s="81">
        <f t="shared" si="11"/>
        <v>0</v>
      </c>
      <c r="S27" s="81">
        <f t="shared" si="11"/>
        <v>0</v>
      </c>
      <c r="T27" s="81" t="e">
        <f t="shared" si="11"/>
        <v>#REF!</v>
      </c>
      <c r="U27" s="81">
        <f t="shared" si="11"/>
        <v>0</v>
      </c>
      <c r="V27" s="81">
        <f t="shared" si="11"/>
        <v>0</v>
      </c>
      <c r="W27" s="82" t="e">
        <f t="shared" si="5"/>
        <v>#REF!</v>
      </c>
      <c r="X27" s="82">
        <f t="shared" si="6"/>
        <v>0</v>
      </c>
      <c r="Y27" s="82">
        <f t="shared" si="7"/>
        <v>0</v>
      </c>
      <c r="Z27" s="58"/>
    </row>
    <row r="28" spans="1:31" s="35" customFormat="1" outlineLevel="1">
      <c r="A28" s="4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2">
        <f t="shared" si="5"/>
        <v>0</v>
      </c>
      <c r="X28" s="82">
        <f t="shared" si="6"/>
        <v>0</v>
      </c>
      <c r="Y28" s="82">
        <f t="shared" si="7"/>
        <v>0</v>
      </c>
      <c r="Z28" s="58"/>
    </row>
    <row r="29" spans="1:31" s="35" customFormat="1" outlineLevel="1">
      <c r="A29" s="41" t="s">
        <v>42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2">
        <f t="shared" si="5"/>
        <v>0</v>
      </c>
      <c r="X29" s="82">
        <f t="shared" si="6"/>
        <v>0</v>
      </c>
      <c r="Y29" s="82">
        <f t="shared" si="7"/>
        <v>0</v>
      </c>
      <c r="Z29" s="58"/>
    </row>
    <row r="30" spans="1:31" s="35" customFormat="1" outlineLevel="1">
      <c r="A30" s="4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2">
        <f t="shared" si="5"/>
        <v>0</v>
      </c>
      <c r="X30" s="82">
        <f t="shared" si="6"/>
        <v>0</v>
      </c>
      <c r="Y30" s="82">
        <f t="shared" si="7"/>
        <v>0</v>
      </c>
      <c r="Z30" s="58"/>
    </row>
    <row r="31" spans="1:31" s="35" customFormat="1" outlineLevel="1">
      <c r="A31" s="41" t="s">
        <v>33</v>
      </c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2">
        <f t="shared" si="5"/>
        <v>0</v>
      </c>
      <c r="X31" s="82">
        <f t="shared" si="6"/>
        <v>0</v>
      </c>
      <c r="Y31" s="82">
        <f t="shared" si="7"/>
        <v>0</v>
      </c>
      <c r="Z31" s="58"/>
    </row>
    <row r="32" spans="1:31" s="31" customFormat="1" outlineLevel="1">
      <c r="A32" s="41" t="s">
        <v>34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2">
        <f t="shared" si="5"/>
        <v>0</v>
      </c>
      <c r="X32" s="82">
        <f t="shared" si="6"/>
        <v>0</v>
      </c>
      <c r="Y32" s="82">
        <f t="shared" si="7"/>
        <v>0</v>
      </c>
      <c r="Z32" s="57"/>
    </row>
    <row r="33" spans="1:27" s="35" customFormat="1" outlineLevel="1">
      <c r="A33" s="44" t="s">
        <v>48</v>
      </c>
      <c r="B33" s="82">
        <f>SUM(B26:B32)</f>
        <v>-11645</v>
      </c>
      <c r="C33" s="82">
        <f>SUM(C26:C32)</f>
        <v>0</v>
      </c>
      <c r="D33" s="82">
        <f>SUM(D26:D32)</f>
        <v>0</v>
      </c>
      <c r="E33" s="82" t="e">
        <f t="shared" ref="E33:V33" si="12">SUM(E26:E32)</f>
        <v>#REF!</v>
      </c>
      <c r="F33" s="82">
        <f t="shared" si="12"/>
        <v>0</v>
      </c>
      <c r="G33" s="82">
        <f t="shared" si="12"/>
        <v>0</v>
      </c>
      <c r="H33" s="82">
        <f t="shared" si="12"/>
        <v>0</v>
      </c>
      <c r="I33" s="82">
        <f t="shared" si="12"/>
        <v>0</v>
      </c>
      <c r="J33" s="82">
        <f t="shared" si="12"/>
        <v>0</v>
      </c>
      <c r="K33" s="82" t="e">
        <f t="shared" si="12"/>
        <v>#REF!</v>
      </c>
      <c r="L33" s="82">
        <f t="shared" si="12"/>
        <v>0</v>
      </c>
      <c r="M33" s="82">
        <f t="shared" si="12"/>
        <v>0</v>
      </c>
      <c r="N33" s="82" t="e">
        <f t="shared" si="12"/>
        <v>#REF!</v>
      </c>
      <c r="O33" s="82">
        <f t="shared" si="12"/>
        <v>0</v>
      </c>
      <c r="P33" s="82">
        <f t="shared" si="12"/>
        <v>0</v>
      </c>
      <c r="Q33" s="82" t="e">
        <f t="shared" si="12"/>
        <v>#REF!</v>
      </c>
      <c r="R33" s="82">
        <f t="shared" si="12"/>
        <v>0</v>
      </c>
      <c r="S33" s="82">
        <f t="shared" si="12"/>
        <v>0</v>
      </c>
      <c r="T33" s="82" t="e">
        <f>SUM(T26:T32)</f>
        <v>#REF!</v>
      </c>
      <c r="U33" s="82">
        <f t="shared" si="12"/>
        <v>0</v>
      </c>
      <c r="V33" s="82">
        <f t="shared" si="12"/>
        <v>0</v>
      </c>
      <c r="W33" s="82" t="e">
        <f t="shared" si="5"/>
        <v>#REF!</v>
      </c>
      <c r="X33" s="82">
        <f t="shared" si="6"/>
        <v>0</v>
      </c>
      <c r="Y33" s="82">
        <f t="shared" si="7"/>
        <v>0</v>
      </c>
      <c r="Z33" s="22"/>
    </row>
    <row r="34" spans="1:27" s="35" customFormat="1" outlineLevel="1">
      <c r="A34" s="41" t="s">
        <v>49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82">
        <f t="shared" si="5"/>
        <v>0</v>
      </c>
      <c r="X34" s="82">
        <f t="shared" si="6"/>
        <v>0</v>
      </c>
      <c r="Y34" s="82">
        <f t="shared" si="7"/>
        <v>0</v>
      </c>
      <c r="Z34" s="58"/>
    </row>
    <row r="35" spans="1:27" s="37" customFormat="1" outlineLevel="1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82">
        <f t="shared" si="5"/>
        <v>0</v>
      </c>
      <c r="X35" s="82">
        <f t="shared" si="6"/>
        <v>0</v>
      </c>
      <c r="Y35" s="82">
        <f t="shared" si="7"/>
        <v>0</v>
      </c>
      <c r="Z35" s="58"/>
    </row>
    <row r="36" spans="1:27" s="37" customFormat="1" outlineLevel="1">
      <c r="A36" s="82" t="s">
        <v>50</v>
      </c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2">
        <f t="shared" si="5"/>
        <v>0</v>
      </c>
      <c r="X36" s="82">
        <f t="shared" si="6"/>
        <v>0</v>
      </c>
      <c r="Y36" s="82">
        <f t="shared" si="7"/>
        <v>0</v>
      </c>
      <c r="Z36" s="58"/>
    </row>
    <row r="37" spans="1:27" s="37" customFormat="1" outlineLevel="1">
      <c r="A37" s="82" t="s">
        <v>51</v>
      </c>
      <c r="B37" s="81">
        <v>11645</v>
      </c>
      <c r="C37" s="81">
        <v>0</v>
      </c>
      <c r="D37" s="81">
        <v>0</v>
      </c>
      <c r="E37" s="81">
        <v>-13660</v>
      </c>
      <c r="F37" s="81">
        <v>0</v>
      </c>
      <c r="G37" s="81">
        <v>0</v>
      </c>
      <c r="H37" s="81">
        <v>3971</v>
      </c>
      <c r="I37" s="81">
        <v>0</v>
      </c>
      <c r="J37" s="81">
        <v>0</v>
      </c>
      <c r="K37" s="81">
        <v>-21349</v>
      </c>
      <c r="L37" s="81">
        <v>0</v>
      </c>
      <c r="M37" s="81">
        <v>0</v>
      </c>
      <c r="N37" s="81">
        <v>-5439</v>
      </c>
      <c r="O37" s="81">
        <v>0</v>
      </c>
      <c r="P37" s="81">
        <v>0</v>
      </c>
      <c r="Q37" s="81">
        <v>-7055</v>
      </c>
      <c r="R37" s="81">
        <v>0</v>
      </c>
      <c r="S37" s="81">
        <v>0</v>
      </c>
      <c r="T37" s="81">
        <v>-2877</v>
      </c>
      <c r="U37" s="81"/>
      <c r="V37" s="81"/>
      <c r="W37" s="82">
        <f t="shared" si="5"/>
        <v>-34764</v>
      </c>
      <c r="X37" s="82">
        <f t="shared" si="6"/>
        <v>0</v>
      </c>
      <c r="Y37" s="82">
        <f t="shared" si="7"/>
        <v>0</v>
      </c>
      <c r="Z37" s="58"/>
    </row>
    <row r="38" spans="1:27" s="51" customFormat="1" outlineLevel="1">
      <c r="A38" s="82" t="s">
        <v>52</v>
      </c>
      <c r="B38" s="81">
        <v>0</v>
      </c>
      <c r="C38" s="81">
        <v>0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v>0</v>
      </c>
      <c r="T38" s="81">
        <v>-4734</v>
      </c>
      <c r="U38" s="81"/>
      <c r="V38" s="81"/>
      <c r="W38" s="82">
        <f t="shared" si="5"/>
        <v>-4734</v>
      </c>
      <c r="X38" s="82">
        <f t="shared" si="6"/>
        <v>0</v>
      </c>
      <c r="Y38" s="82">
        <f t="shared" si="7"/>
        <v>0</v>
      </c>
      <c r="Z38" s="58"/>
    </row>
    <row r="39" spans="1:27" s="37" customFormat="1" outlineLevel="1">
      <c r="A39" s="82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2">
        <f t="shared" si="5"/>
        <v>0</v>
      </c>
      <c r="X39" s="82">
        <f t="shared" si="6"/>
        <v>0</v>
      </c>
      <c r="Y39" s="82">
        <f t="shared" si="7"/>
        <v>0</v>
      </c>
      <c r="Z39" s="58"/>
    </row>
    <row r="40" spans="1:27" s="37" customFormat="1" outlineLevel="1">
      <c r="A40" s="44" t="s">
        <v>46</v>
      </c>
      <c r="B40" s="30">
        <f t="shared" ref="B40:V40" si="13">SUM(B37:B39)</f>
        <v>11645</v>
      </c>
      <c r="C40" s="30">
        <f t="shared" si="13"/>
        <v>0</v>
      </c>
      <c r="D40" s="30">
        <f t="shared" si="13"/>
        <v>0</v>
      </c>
      <c r="E40" s="30">
        <f t="shared" si="13"/>
        <v>-13660</v>
      </c>
      <c r="F40" s="30">
        <f t="shared" si="13"/>
        <v>0</v>
      </c>
      <c r="G40" s="30">
        <f t="shared" si="13"/>
        <v>0</v>
      </c>
      <c r="H40" s="30">
        <f t="shared" si="13"/>
        <v>3971</v>
      </c>
      <c r="I40" s="30">
        <f t="shared" si="13"/>
        <v>0</v>
      </c>
      <c r="J40" s="30">
        <f t="shared" si="13"/>
        <v>0</v>
      </c>
      <c r="K40" s="30">
        <f t="shared" si="13"/>
        <v>-21349</v>
      </c>
      <c r="L40" s="30">
        <f t="shared" si="13"/>
        <v>0</v>
      </c>
      <c r="M40" s="30">
        <f t="shared" si="13"/>
        <v>0</v>
      </c>
      <c r="N40" s="30">
        <f t="shared" si="13"/>
        <v>-5439</v>
      </c>
      <c r="O40" s="30">
        <f t="shared" si="13"/>
        <v>0</v>
      </c>
      <c r="P40" s="30">
        <f t="shared" si="13"/>
        <v>0</v>
      </c>
      <c r="Q40" s="30">
        <f t="shared" si="13"/>
        <v>-7055</v>
      </c>
      <c r="R40" s="30">
        <f t="shared" si="13"/>
        <v>0</v>
      </c>
      <c r="S40" s="30">
        <f t="shared" si="13"/>
        <v>0</v>
      </c>
      <c r="T40" s="30">
        <f>SUM(T37:T39)</f>
        <v>-7611</v>
      </c>
      <c r="U40" s="30">
        <f t="shared" si="13"/>
        <v>0</v>
      </c>
      <c r="V40" s="30">
        <f t="shared" si="13"/>
        <v>0</v>
      </c>
      <c r="W40" s="82">
        <f t="shared" si="5"/>
        <v>-39498</v>
      </c>
      <c r="X40" s="82">
        <f t="shared" si="6"/>
        <v>0</v>
      </c>
      <c r="Y40" s="82">
        <f t="shared" si="7"/>
        <v>0</v>
      </c>
      <c r="Z40" s="58"/>
    </row>
    <row r="41" spans="1:27" s="11" customFormat="1" outlineLevel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82">
        <f t="shared" si="5"/>
        <v>0</v>
      </c>
      <c r="X41" s="82">
        <f t="shared" si="6"/>
        <v>0</v>
      </c>
      <c r="Y41" s="82">
        <f t="shared" si="7"/>
        <v>0</v>
      </c>
      <c r="Z41" s="57"/>
    </row>
    <row r="42" spans="1:27">
      <c r="A42" s="85" t="s">
        <v>53</v>
      </c>
      <c r="B42" s="83">
        <f t="shared" ref="B42:Y42" si="14">B11+B40</f>
        <v>0</v>
      </c>
      <c r="C42" s="83">
        <f t="shared" si="14"/>
        <v>0</v>
      </c>
      <c r="D42" s="83">
        <f t="shared" si="14"/>
        <v>0</v>
      </c>
      <c r="E42" s="83" t="e">
        <f t="shared" si="14"/>
        <v>#REF!</v>
      </c>
      <c r="F42" s="83">
        <f t="shared" si="14"/>
        <v>0</v>
      </c>
      <c r="G42" s="83">
        <f t="shared" si="14"/>
        <v>0</v>
      </c>
      <c r="H42" s="83">
        <f t="shared" si="14"/>
        <v>3971</v>
      </c>
      <c r="I42" s="83">
        <f t="shared" si="14"/>
        <v>0</v>
      </c>
      <c r="J42" s="83">
        <f t="shared" si="14"/>
        <v>0</v>
      </c>
      <c r="K42" s="83" t="e">
        <f t="shared" si="14"/>
        <v>#REF!</v>
      </c>
      <c r="L42" s="83">
        <f t="shared" si="14"/>
        <v>0</v>
      </c>
      <c r="M42" s="83">
        <f t="shared" si="14"/>
        <v>0</v>
      </c>
      <c r="N42" s="83" t="e">
        <f>N11+N40</f>
        <v>#REF!</v>
      </c>
      <c r="O42" s="83">
        <f t="shared" ref="O42:W42" si="15">O11+O40</f>
        <v>0</v>
      </c>
      <c r="P42" s="83">
        <f t="shared" si="15"/>
        <v>0</v>
      </c>
      <c r="Q42" s="83" t="e">
        <f t="shared" si="15"/>
        <v>#REF!</v>
      </c>
      <c r="R42" s="83">
        <f t="shared" si="15"/>
        <v>0</v>
      </c>
      <c r="S42" s="83">
        <f t="shared" si="15"/>
        <v>0</v>
      </c>
      <c r="T42" s="83" t="e">
        <f>T11+T40</f>
        <v>#REF!</v>
      </c>
      <c r="U42" s="83">
        <f t="shared" si="15"/>
        <v>0</v>
      </c>
      <c r="V42" s="83">
        <f t="shared" si="15"/>
        <v>0</v>
      </c>
      <c r="W42" s="83" t="e">
        <f t="shared" si="15"/>
        <v>#REF!</v>
      </c>
      <c r="X42" s="83">
        <f t="shared" si="14"/>
        <v>0</v>
      </c>
      <c r="Y42" s="83">
        <f t="shared" si="14"/>
        <v>0</v>
      </c>
      <c r="Z42" s="22"/>
    </row>
    <row r="43" spans="1:27">
      <c r="A43" s="23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58"/>
      <c r="X43" s="52"/>
      <c r="Y43" s="53"/>
      <c r="Z43" s="22"/>
      <c r="AA43" s="23"/>
    </row>
    <row r="44" spans="1:27" s="3" customFormat="1">
      <c r="A44" s="55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2"/>
      <c r="Y44" s="53"/>
      <c r="Z44" s="53"/>
      <c r="AA44" s="55"/>
    </row>
    <row r="45" spans="1:27" s="3" customFormat="1">
      <c r="A45" s="84"/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2"/>
      <c r="Y45" s="53"/>
      <c r="Z45" s="53"/>
      <c r="AA45" s="55"/>
    </row>
    <row r="46" spans="1:27" s="3" customFormat="1">
      <c r="A46" s="84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2"/>
      <c r="Y46" s="53"/>
      <c r="Z46" s="53"/>
      <c r="AA46" s="55"/>
    </row>
    <row r="47" spans="1:27" s="3" customFormat="1">
      <c r="A47" s="55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2"/>
      <c r="Y47" s="53"/>
      <c r="Z47" s="53"/>
      <c r="AA47" s="55"/>
    </row>
    <row r="48" spans="1:27" s="3" customFormat="1">
      <c r="A48" s="20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2"/>
      <c r="Y48" s="53"/>
      <c r="Z48" s="53"/>
      <c r="AA48" s="55"/>
    </row>
    <row r="49" spans="1:27" s="3" customFormat="1">
      <c r="A49" s="20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2"/>
      <c r="Y49" s="53"/>
      <c r="Z49" s="53"/>
      <c r="AA49" s="55"/>
    </row>
    <row r="50" spans="1:27" s="3" customFormat="1">
      <c r="A50" s="55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2"/>
      <c r="Y50" s="53"/>
      <c r="Z50" s="53"/>
      <c r="AA50" s="55"/>
    </row>
    <row r="51" spans="1:27" s="3" customFormat="1">
      <c r="A51" s="84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2"/>
      <c r="Y51" s="53"/>
      <c r="Z51" s="53"/>
      <c r="AA51" s="55"/>
    </row>
    <row r="52" spans="1:27" s="3" customFormat="1">
      <c r="A52" s="84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2"/>
      <c r="Y52" s="53"/>
      <c r="Z52" s="53"/>
      <c r="AA52" s="55"/>
    </row>
    <row r="53" spans="1:27" s="3" customFormat="1">
      <c r="A53" s="55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2"/>
      <c r="Y53" s="53"/>
      <c r="Z53" s="53"/>
      <c r="AA53" s="55"/>
    </row>
    <row r="54" spans="1:27" s="3" customFormat="1" ht="15.75" customHeight="1">
      <c r="A54" s="20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2"/>
      <c r="Y54" s="53"/>
      <c r="Z54" s="53"/>
      <c r="AA54" s="55"/>
    </row>
    <row r="55" spans="1:27" s="51" customFormat="1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58"/>
      <c r="X55" s="52"/>
      <c r="Y55" s="53"/>
      <c r="Z55" s="22"/>
    </row>
    <row r="56" spans="1:27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58"/>
      <c r="X56" s="52"/>
      <c r="Y56" s="53"/>
      <c r="Z56" s="22"/>
    </row>
    <row r="57" spans="1:27" s="11" customFormat="1"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57"/>
      <c r="X57" s="45"/>
      <c r="Y57" s="52"/>
      <c r="Z57" s="45"/>
    </row>
    <row r="58" spans="1:27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53"/>
      <c r="X58" s="45"/>
      <c r="Y58" s="53"/>
      <c r="Z58" s="22"/>
    </row>
    <row r="59" spans="1:27"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53"/>
      <c r="X59" s="52"/>
      <c r="Y59" s="53"/>
      <c r="Z59" s="22"/>
    </row>
    <row r="60" spans="1:27"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58"/>
      <c r="X60" s="52"/>
      <c r="Y60" s="53"/>
      <c r="Z60" s="22"/>
    </row>
    <row r="61" spans="1:27" s="11" customFormat="1"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57"/>
      <c r="X61" s="57"/>
      <c r="Y61" s="52"/>
      <c r="Z61" s="45"/>
    </row>
    <row r="62" spans="1:27"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58"/>
      <c r="X62" s="58"/>
      <c r="Y62" s="53"/>
      <c r="Z62" s="53"/>
    </row>
    <row r="63" spans="1:27"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57"/>
      <c r="X63" s="57"/>
      <c r="Y63" s="53"/>
      <c r="Z63" s="22"/>
    </row>
    <row r="64" spans="1:27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58"/>
      <c r="X64" s="45"/>
      <c r="Y64" s="53"/>
      <c r="Z64" s="22"/>
    </row>
    <row r="65" spans="2:26" s="11" customFormat="1"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22"/>
      <c r="X65" s="45"/>
      <c r="Y65" s="52"/>
      <c r="Z65" s="45"/>
    </row>
    <row r="66" spans="2:26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59"/>
      <c r="X66" s="45"/>
      <c r="Y66" s="53"/>
      <c r="Z66" s="22"/>
    </row>
    <row r="67" spans="2:26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45"/>
      <c r="Y67" s="53"/>
      <c r="Z67" s="22"/>
    </row>
    <row r="68" spans="2:26"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45"/>
      <c r="Y68" s="53"/>
      <c r="Z68" s="22"/>
    </row>
    <row r="69" spans="2:26"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45"/>
      <c r="Y69" s="53"/>
      <c r="Z69" s="22"/>
    </row>
    <row r="70" spans="2:26"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45"/>
      <c r="Y70" s="53"/>
      <c r="Z70" s="22"/>
    </row>
    <row r="71" spans="2:26"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45"/>
      <c r="Y71" s="53"/>
      <c r="Z71" s="22"/>
    </row>
    <row r="72" spans="2:26"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45"/>
      <c r="Y72" s="53"/>
      <c r="Z72" s="22"/>
    </row>
    <row r="73" spans="2:26"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45"/>
      <c r="Y73" s="53"/>
      <c r="Z73" s="22"/>
    </row>
    <row r="74" spans="2:26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45"/>
      <c r="Y74" s="53"/>
      <c r="Z74" s="22"/>
    </row>
    <row r="75" spans="2:26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45"/>
      <c r="Y75" s="53"/>
      <c r="Z75" s="22"/>
    </row>
    <row r="76" spans="2:26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45"/>
      <c r="Y76" s="53"/>
      <c r="Z76" s="22"/>
    </row>
    <row r="77" spans="2:26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45"/>
      <c r="Y77" s="53"/>
      <c r="Z77" s="22"/>
    </row>
    <row r="78" spans="2:26"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45"/>
      <c r="Y78" s="53"/>
      <c r="Z78" s="22"/>
    </row>
    <row r="79" spans="2:26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45"/>
      <c r="Y79" s="53"/>
      <c r="Z79" s="22"/>
    </row>
    <row r="80" spans="2:26"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45"/>
      <c r="Y80" s="53"/>
      <c r="Z80" s="22"/>
    </row>
    <row r="81" spans="2:26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45"/>
      <c r="Y81" s="53"/>
      <c r="Z81" s="22"/>
    </row>
    <row r="82" spans="2:26"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45"/>
      <c r="Y82" s="53"/>
      <c r="Z82" s="22"/>
    </row>
    <row r="83" spans="2:26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45"/>
      <c r="Y83" s="53"/>
      <c r="Z83" s="22"/>
    </row>
    <row r="84" spans="2:26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45"/>
      <c r="Y84" s="53"/>
      <c r="Z84" s="22"/>
    </row>
    <row r="85" spans="2:26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45"/>
      <c r="Y85" s="53"/>
      <c r="Z85" s="22"/>
    </row>
    <row r="86" spans="2:26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45"/>
      <c r="Y86" s="53"/>
      <c r="Z86" s="22"/>
    </row>
    <row r="87" spans="2:26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45"/>
      <c r="Y87" s="53"/>
      <c r="Z87" s="22"/>
    </row>
    <row r="88" spans="2:26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45"/>
      <c r="Y88" s="53"/>
      <c r="Z88" s="22"/>
    </row>
    <row r="89" spans="2:26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45"/>
      <c r="Y89" s="53"/>
      <c r="Z89" s="22"/>
    </row>
    <row r="90" spans="2:26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45"/>
      <c r="Y90" s="53"/>
      <c r="Z90" s="22"/>
    </row>
    <row r="91" spans="2:26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45"/>
      <c r="Y91" s="53"/>
      <c r="Z91" s="22"/>
    </row>
    <row r="92" spans="2:26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45"/>
      <c r="Y92" s="53"/>
      <c r="Z92" s="22"/>
    </row>
    <row r="93" spans="2:26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45"/>
      <c r="Y93" s="53"/>
      <c r="Z93" s="22"/>
    </row>
    <row r="94" spans="2:26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45"/>
      <c r="Y94" s="53"/>
      <c r="Z94" s="22"/>
    </row>
    <row r="95" spans="2:26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45"/>
      <c r="Y95" s="53"/>
      <c r="Z95" s="22"/>
    </row>
    <row r="96" spans="2:26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45"/>
      <c r="Y96" s="53"/>
      <c r="Z96" s="22"/>
    </row>
    <row r="97" spans="2:26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45"/>
      <c r="Y97" s="53"/>
      <c r="Z97" s="22"/>
    </row>
    <row r="98" spans="2:26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45"/>
      <c r="Y98" s="53"/>
      <c r="Z98" s="22"/>
    </row>
    <row r="99" spans="2:26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45"/>
      <c r="Y99" s="53"/>
      <c r="Z99" s="22"/>
    </row>
    <row r="100" spans="2:26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45"/>
      <c r="Y100" s="53"/>
      <c r="Z100" s="22"/>
    </row>
    <row r="101" spans="2:26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45"/>
      <c r="Y101" s="53"/>
      <c r="Z101" s="22"/>
    </row>
    <row r="102" spans="2:26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45"/>
      <c r="Y102" s="53"/>
      <c r="Z102" s="22"/>
    </row>
    <row r="103" spans="2:26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45"/>
      <c r="Y103" s="53"/>
      <c r="Z103" s="22"/>
    </row>
    <row r="104" spans="2:26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45"/>
      <c r="Y104" s="53"/>
      <c r="Z104" s="22"/>
    </row>
    <row r="105" spans="2:26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45"/>
      <c r="Y105" s="53"/>
      <c r="Z105" s="22"/>
    </row>
    <row r="106" spans="2:26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45"/>
      <c r="Y106" s="53"/>
      <c r="Z106" s="22"/>
    </row>
    <row r="107" spans="2:26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45"/>
      <c r="Y107" s="53"/>
      <c r="Z107" s="22"/>
    </row>
    <row r="108" spans="2:26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45"/>
      <c r="Y108" s="53"/>
      <c r="Z108" s="22"/>
    </row>
    <row r="109" spans="2:26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45"/>
      <c r="Y109" s="53"/>
      <c r="Z109" s="22"/>
    </row>
    <row r="110" spans="2:26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45"/>
      <c r="Y110" s="53"/>
      <c r="Z110" s="22"/>
    </row>
    <row r="111" spans="2:26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45"/>
      <c r="Y111" s="53"/>
      <c r="Z111" s="22"/>
    </row>
    <row r="112" spans="2:26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45"/>
      <c r="Y112" s="53"/>
      <c r="Z112" s="22"/>
    </row>
    <row r="113" spans="2:26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45"/>
      <c r="Y113" s="53"/>
      <c r="Z113" s="22"/>
    </row>
    <row r="114" spans="2:26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45"/>
      <c r="Y114" s="53"/>
      <c r="Z114" s="22"/>
    </row>
    <row r="115" spans="2:26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45"/>
      <c r="Y115" s="53"/>
      <c r="Z115" s="22"/>
    </row>
    <row r="116" spans="2:26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45"/>
      <c r="Y116" s="53"/>
      <c r="Z116" s="22"/>
    </row>
    <row r="117" spans="2:26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45"/>
      <c r="Y117" s="53"/>
      <c r="Z117" s="22"/>
    </row>
    <row r="118" spans="2:26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45"/>
      <c r="Y118" s="53"/>
      <c r="Z118" s="22"/>
    </row>
    <row r="119" spans="2:26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45"/>
      <c r="Y119" s="53"/>
      <c r="Z119" s="22"/>
    </row>
    <row r="120" spans="2:26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45"/>
      <c r="Y120" s="53"/>
      <c r="Z120" s="22"/>
    </row>
    <row r="121" spans="2:26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45"/>
      <c r="Y121" s="53"/>
      <c r="Z121" s="22"/>
    </row>
    <row r="122" spans="2:26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45"/>
      <c r="Y122" s="53"/>
      <c r="Z122" s="22"/>
    </row>
    <row r="123" spans="2:26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45"/>
      <c r="Y123" s="53"/>
      <c r="Z123" s="22"/>
    </row>
    <row r="124" spans="2:26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45"/>
      <c r="Y124" s="53"/>
      <c r="Z124" s="22"/>
    </row>
    <row r="125" spans="2:26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45"/>
      <c r="Y125" s="53"/>
      <c r="Z125" s="22"/>
    </row>
    <row r="126" spans="2:26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45"/>
      <c r="Y126" s="53"/>
      <c r="Z126" s="22"/>
    </row>
    <row r="127" spans="2:26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45"/>
      <c r="Y127" s="53"/>
      <c r="Z127" s="22"/>
    </row>
    <row r="128" spans="2:26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45"/>
      <c r="Y128" s="53"/>
      <c r="Z128" s="22"/>
    </row>
    <row r="129" spans="2:26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45"/>
      <c r="Y129" s="53"/>
      <c r="Z129" s="22"/>
    </row>
    <row r="130" spans="2:26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45"/>
      <c r="Y130" s="53"/>
      <c r="Z130" s="22"/>
    </row>
  </sheetData>
  <mergeCells count="8">
    <mergeCell ref="B1:D1"/>
    <mergeCell ref="W1:Y1"/>
    <mergeCell ref="E1:G1"/>
    <mergeCell ref="H1:J1"/>
    <mergeCell ref="K1:M1"/>
    <mergeCell ref="N1:P1"/>
    <mergeCell ref="Q1:S1"/>
    <mergeCell ref="T1:V1"/>
  </mergeCells>
  <pageMargins left="0.52" right="0.44" top="0.75" bottom="0.75" header="0.3" footer="0.3"/>
  <pageSetup scale="84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90"/>
  <sheetViews>
    <sheetView workbookViewId="0">
      <pane xSplit="1" ySplit="1" topLeftCell="B17" activePane="bottomRight" state="frozen"/>
      <selection pane="topRight" activeCell="B1" sqref="B1"/>
      <selection pane="bottomLeft" activeCell="A2" sqref="A2"/>
      <selection pane="bottomRight" activeCell="D39" sqref="D39"/>
    </sheetView>
  </sheetViews>
  <sheetFormatPr defaultRowHeight="15"/>
  <cols>
    <col min="1" max="1" width="18.85546875" customWidth="1"/>
    <col min="2" max="2" width="10.7109375" style="7" customWidth="1"/>
    <col min="3" max="3" width="11.7109375" style="7" customWidth="1"/>
    <col min="4" max="4" width="19.42578125" style="2" customWidth="1"/>
    <col min="5" max="5" width="8.7109375" style="2" customWidth="1"/>
    <col min="6" max="6" width="40.42578125" style="26" customWidth="1"/>
    <col min="7" max="7" width="42.5703125" bestFit="1" customWidth="1"/>
    <col min="8" max="8" width="13.28515625" bestFit="1" customWidth="1"/>
    <col min="9" max="9" width="11.140625" customWidth="1"/>
    <col min="10" max="10" width="10.28515625" customWidth="1"/>
    <col min="11" max="11" width="9.5703125" style="2" customWidth="1"/>
    <col min="12" max="12" width="13.140625" customWidth="1"/>
    <col min="13" max="13" width="12.5703125" bestFit="1" customWidth="1"/>
    <col min="14" max="14" width="13.28515625" bestFit="1" customWidth="1"/>
  </cols>
  <sheetData>
    <row r="1" spans="1:14" s="2" customFormat="1" ht="51">
      <c r="A1" s="60" t="s">
        <v>0</v>
      </c>
      <c r="B1" s="61" t="s">
        <v>1</v>
      </c>
      <c r="C1" s="62" t="s">
        <v>2</v>
      </c>
      <c r="D1" s="62" t="s">
        <v>16</v>
      </c>
      <c r="E1" s="62" t="s">
        <v>17</v>
      </c>
      <c r="F1" s="60" t="s">
        <v>3</v>
      </c>
      <c r="G1" s="63" t="s">
        <v>4</v>
      </c>
      <c r="H1" s="64" t="s">
        <v>5</v>
      </c>
      <c r="I1" s="64" t="s">
        <v>14</v>
      </c>
      <c r="J1" s="64" t="s">
        <v>13</v>
      </c>
      <c r="K1" s="64" t="s">
        <v>15</v>
      </c>
      <c r="L1" s="65" t="s">
        <v>6</v>
      </c>
    </row>
    <row r="2" spans="1:14" s="23" customFormat="1">
      <c r="B2" s="17"/>
      <c r="C2" s="12"/>
      <c r="E2" s="24"/>
      <c r="F2" s="25"/>
      <c r="H2" s="55"/>
      <c r="I2" s="55"/>
      <c r="J2" s="55"/>
      <c r="K2" s="55"/>
      <c r="L2" s="55"/>
    </row>
    <row r="3" spans="1:14" s="23" customFormat="1">
      <c r="B3" s="17"/>
      <c r="C3" s="12"/>
      <c r="E3" s="24"/>
      <c r="F3" s="25"/>
      <c r="H3" s="55"/>
      <c r="I3" s="55"/>
      <c r="J3" s="55"/>
      <c r="K3" s="55"/>
      <c r="L3" s="55"/>
    </row>
    <row r="4" spans="1:14" s="23" customFormat="1">
      <c r="A4" s="22"/>
      <c r="B4" s="70"/>
      <c r="C4" s="71"/>
      <c r="D4" s="22"/>
      <c r="E4" s="72"/>
      <c r="F4" s="25"/>
      <c r="G4" s="22"/>
      <c r="H4" s="53"/>
      <c r="I4" s="53"/>
      <c r="J4" s="53"/>
      <c r="K4" s="55"/>
      <c r="L4" s="55"/>
    </row>
    <row r="5" spans="1:14" s="23" customFormat="1">
      <c r="A5" s="22"/>
      <c r="B5" s="70"/>
      <c r="C5" s="71"/>
      <c r="D5" s="22"/>
      <c r="E5" s="72"/>
      <c r="F5" s="25"/>
      <c r="G5" s="22"/>
      <c r="H5" s="53"/>
      <c r="I5" s="53"/>
      <c r="J5" s="53"/>
      <c r="K5" s="55"/>
      <c r="L5" s="55"/>
    </row>
    <row r="6" spans="1:14" s="23" customFormat="1">
      <c r="B6" s="17"/>
      <c r="C6" s="12"/>
      <c r="E6" s="24"/>
      <c r="F6" s="25"/>
      <c r="H6" s="55"/>
      <c r="I6" s="55"/>
      <c r="J6" s="55"/>
      <c r="K6" s="55"/>
      <c r="L6" s="55"/>
    </row>
    <row r="7" spans="1:14" s="23" customFormat="1">
      <c r="B7" s="17"/>
      <c r="C7" s="12"/>
      <c r="E7" s="24"/>
      <c r="F7" s="25"/>
      <c r="H7" s="55"/>
      <c r="I7" s="55"/>
      <c r="J7" s="55"/>
      <c r="K7" s="55"/>
      <c r="L7" s="55"/>
    </row>
    <row r="8" spans="1:14" s="23" customFormat="1">
      <c r="B8" s="24"/>
      <c r="C8" s="24"/>
      <c r="F8" s="68"/>
      <c r="H8" s="20"/>
      <c r="I8" s="20"/>
      <c r="J8" s="20"/>
      <c r="K8" s="20"/>
      <c r="L8" s="20"/>
    </row>
    <row r="9" spans="1:14" s="23" customFormat="1">
      <c r="B9" s="24"/>
      <c r="C9" s="24"/>
      <c r="F9" s="68"/>
      <c r="H9" s="55"/>
      <c r="I9" s="55"/>
      <c r="J9" s="55"/>
      <c r="K9" s="55"/>
      <c r="L9" s="55"/>
    </row>
    <row r="10" spans="1:14" s="23" customFormat="1">
      <c r="B10" s="17"/>
      <c r="C10" s="12"/>
      <c r="E10" s="24"/>
      <c r="F10" s="25"/>
      <c r="H10" s="55"/>
      <c r="I10" s="55"/>
      <c r="J10" s="55"/>
      <c r="K10" s="55"/>
      <c r="L10" s="55"/>
      <c r="M10" s="73"/>
      <c r="N10" s="74"/>
    </row>
    <row r="11" spans="1:14" s="23" customFormat="1">
      <c r="B11" s="17"/>
      <c r="C11" s="12"/>
      <c r="E11" s="24"/>
      <c r="F11" s="25"/>
      <c r="H11" s="55"/>
      <c r="I11" s="29"/>
      <c r="J11" s="29"/>
      <c r="K11" s="55"/>
      <c r="L11" s="55"/>
      <c r="M11" s="75"/>
    </row>
    <row r="12" spans="1:14" s="23" customFormat="1">
      <c r="B12" s="17"/>
      <c r="C12" s="12"/>
      <c r="E12" s="24"/>
      <c r="F12" s="25"/>
      <c r="H12" s="55"/>
      <c r="I12" s="55"/>
      <c r="J12" s="55"/>
      <c r="K12" s="55"/>
      <c r="L12" s="55"/>
    </row>
    <row r="13" spans="1:14" s="23" customFormat="1">
      <c r="B13" s="17"/>
      <c r="C13" s="12"/>
      <c r="E13" s="24"/>
      <c r="F13" s="25"/>
      <c r="H13" s="55"/>
      <c r="I13" s="55"/>
      <c r="J13" s="55"/>
      <c r="K13" s="55"/>
      <c r="L13" s="55"/>
    </row>
    <row r="14" spans="1:14" s="23" customFormat="1">
      <c r="B14" s="17"/>
      <c r="C14" s="12"/>
      <c r="E14" s="24"/>
      <c r="F14" s="25"/>
      <c r="H14" s="55"/>
      <c r="I14" s="55"/>
      <c r="J14" s="55"/>
      <c r="K14" s="55"/>
      <c r="L14" s="55"/>
    </row>
    <row r="15" spans="1:14" s="23" customFormat="1">
      <c r="B15" s="17"/>
      <c r="C15" s="12"/>
      <c r="E15" s="24"/>
      <c r="F15" s="25"/>
      <c r="H15" s="55"/>
      <c r="I15" s="55"/>
      <c r="J15" s="55"/>
      <c r="K15" s="55"/>
      <c r="L15" s="55"/>
    </row>
    <row r="16" spans="1:14" s="23" customFormat="1">
      <c r="B16" s="24"/>
      <c r="C16" s="24"/>
      <c r="F16" s="68"/>
      <c r="H16" s="20"/>
      <c r="I16" s="20"/>
      <c r="J16" s="20"/>
      <c r="K16" s="20"/>
      <c r="L16" s="20"/>
    </row>
    <row r="17" spans="2:12" s="23" customFormat="1">
      <c r="B17" s="24"/>
      <c r="C17" s="24"/>
      <c r="F17" s="68"/>
    </row>
    <row r="18" spans="2:12" s="23" customFormat="1">
      <c r="B18" s="17"/>
      <c r="C18" s="12"/>
      <c r="E18" s="24"/>
      <c r="F18" s="25"/>
      <c r="H18" s="53"/>
      <c r="I18" s="53"/>
      <c r="J18" s="53"/>
      <c r="K18" s="53"/>
      <c r="L18" s="55"/>
    </row>
    <row r="19" spans="2:12" s="23" customFormat="1">
      <c r="B19" s="17"/>
      <c r="C19" s="12"/>
      <c r="E19" s="24"/>
      <c r="F19" s="25"/>
      <c r="H19" s="53"/>
      <c r="I19" s="53"/>
      <c r="J19" s="53"/>
      <c r="K19" s="53"/>
      <c r="L19" s="55"/>
    </row>
    <row r="20" spans="2:12" s="23" customFormat="1">
      <c r="B20" s="17"/>
      <c r="C20" s="12"/>
      <c r="E20" s="24"/>
      <c r="F20" s="25"/>
      <c r="H20" s="53"/>
      <c r="I20" s="53"/>
      <c r="J20" s="53"/>
      <c r="K20" s="53"/>
      <c r="L20" s="55"/>
    </row>
    <row r="21" spans="2:12" s="23" customFormat="1">
      <c r="B21" s="17"/>
      <c r="C21" s="12"/>
      <c r="E21" s="24"/>
      <c r="F21" s="25"/>
      <c r="H21" s="53"/>
      <c r="I21" s="53"/>
      <c r="J21" s="53"/>
      <c r="K21" s="53"/>
      <c r="L21" s="55"/>
    </row>
    <row r="22" spans="2:12" s="23" customFormat="1">
      <c r="B22" s="17"/>
      <c r="C22" s="12"/>
      <c r="E22" s="24"/>
      <c r="F22" s="25"/>
      <c r="H22" s="53"/>
      <c r="I22" s="53"/>
      <c r="J22" s="53"/>
      <c r="K22" s="53"/>
      <c r="L22" s="55"/>
    </row>
    <row r="23" spans="2:12" s="23" customFormat="1">
      <c r="B23" s="17"/>
      <c r="C23" s="12"/>
      <c r="E23" s="24"/>
      <c r="F23" s="25"/>
      <c r="H23" s="53"/>
      <c r="I23" s="53"/>
      <c r="J23" s="53"/>
      <c r="K23" s="53"/>
      <c r="L23" s="55"/>
    </row>
    <row r="24" spans="2:12" s="23" customFormat="1">
      <c r="B24" s="17"/>
      <c r="C24" s="12"/>
      <c r="E24" s="24"/>
      <c r="F24" s="25"/>
      <c r="H24" s="53"/>
      <c r="I24" s="53"/>
      <c r="J24" s="53"/>
      <c r="K24" s="53"/>
      <c r="L24" s="55"/>
    </row>
    <row r="25" spans="2:12" s="23" customFormat="1">
      <c r="B25" s="17"/>
      <c r="C25" s="12"/>
      <c r="E25" s="24"/>
      <c r="F25" s="25"/>
      <c r="H25" s="53"/>
      <c r="I25" s="53"/>
      <c r="J25" s="53"/>
      <c r="K25" s="53"/>
      <c r="L25" s="55"/>
    </row>
    <row r="26" spans="2:12" s="23" customFormat="1">
      <c r="B26" s="17"/>
      <c r="C26" s="12"/>
      <c r="E26" s="24"/>
      <c r="F26" s="25"/>
      <c r="H26" s="53"/>
      <c r="I26" s="53"/>
      <c r="J26" s="53"/>
      <c r="K26" s="53"/>
      <c r="L26" s="55"/>
    </row>
    <row r="27" spans="2:12" s="27" customFormat="1">
      <c r="B27" s="18"/>
      <c r="C27" s="19"/>
      <c r="E27" s="67"/>
      <c r="F27" s="66"/>
      <c r="H27" s="57"/>
      <c r="I27" s="57"/>
      <c r="J27" s="57"/>
      <c r="K27" s="57"/>
      <c r="L27" s="32"/>
    </row>
    <row r="28" spans="2:12" s="23" customFormat="1">
      <c r="B28" s="17"/>
      <c r="C28" s="12"/>
      <c r="E28" s="24"/>
      <c r="F28" s="25"/>
      <c r="H28" s="22"/>
    </row>
    <row r="29" spans="2:12" s="23" customFormat="1">
      <c r="B29" s="17"/>
      <c r="C29" s="12"/>
      <c r="E29" s="24"/>
      <c r="F29" s="25"/>
      <c r="H29" s="53"/>
      <c r="I29" s="53"/>
      <c r="J29" s="53"/>
      <c r="K29" s="53"/>
      <c r="L29" s="55"/>
    </row>
    <row r="30" spans="2:12" s="23" customFormat="1">
      <c r="B30" s="17"/>
      <c r="C30" s="12"/>
      <c r="E30" s="24"/>
      <c r="F30" s="25"/>
      <c r="H30" s="53"/>
      <c r="I30" s="53"/>
      <c r="J30" s="53"/>
      <c r="K30" s="53"/>
      <c r="L30" s="55"/>
    </row>
    <row r="31" spans="2:12" s="23" customFormat="1">
      <c r="B31" s="17"/>
      <c r="C31" s="12"/>
      <c r="E31" s="24"/>
      <c r="F31" s="25"/>
      <c r="H31" s="53"/>
      <c r="I31" s="53"/>
      <c r="J31" s="53"/>
      <c r="L31" s="55"/>
    </row>
    <row r="32" spans="2:12" s="23" customFormat="1">
      <c r="B32" s="17"/>
      <c r="C32" s="12"/>
      <c r="E32" s="24"/>
      <c r="F32" s="25"/>
      <c r="H32" s="53"/>
      <c r="I32" s="53"/>
      <c r="J32" s="53"/>
      <c r="L32" s="55"/>
    </row>
    <row r="33" spans="1:12" s="23" customFormat="1">
      <c r="B33" s="17"/>
      <c r="C33" s="12"/>
      <c r="E33" s="24"/>
      <c r="F33" s="25"/>
      <c r="H33" s="32"/>
      <c r="I33" s="32"/>
      <c r="J33" s="32"/>
      <c r="K33" s="32"/>
      <c r="L33" s="32"/>
    </row>
    <row r="34" spans="1:12" s="23" customFormat="1">
      <c r="B34" s="17"/>
      <c r="C34" s="12"/>
      <c r="E34" s="24"/>
      <c r="F34" s="25"/>
    </row>
    <row r="35" spans="1:12" s="23" customFormat="1">
      <c r="A35" s="22"/>
      <c r="B35" s="17"/>
      <c r="C35" s="12"/>
      <c r="E35" s="24"/>
      <c r="F35" s="25"/>
      <c r="H35" s="53"/>
      <c r="I35" s="53"/>
      <c r="J35" s="53"/>
      <c r="L35" s="55"/>
    </row>
    <row r="36" spans="1:12" s="23" customFormat="1">
      <c r="B36" s="17"/>
      <c r="C36" s="12"/>
      <c r="E36" s="24"/>
      <c r="F36" s="25"/>
      <c r="H36" s="55"/>
      <c r="I36" s="53"/>
      <c r="J36" s="53"/>
      <c r="L36" s="55"/>
    </row>
    <row r="37" spans="1:12" s="23" customFormat="1">
      <c r="B37" s="17"/>
      <c r="C37" s="12"/>
      <c r="E37" s="24"/>
      <c r="F37" s="25"/>
      <c r="H37" s="55"/>
      <c r="I37" s="53"/>
      <c r="J37" s="53"/>
      <c r="L37" s="55"/>
    </row>
    <row r="38" spans="1:12" s="23" customFormat="1">
      <c r="A38" s="22"/>
      <c r="B38" s="17"/>
      <c r="C38" s="12"/>
      <c r="E38" s="24"/>
      <c r="F38" s="25"/>
      <c r="H38" s="53"/>
      <c r="I38" s="53"/>
      <c r="J38" s="53"/>
      <c r="L38" s="55"/>
    </row>
    <row r="39" spans="1:12" s="23" customFormat="1">
      <c r="A39" s="22"/>
      <c r="B39" s="17"/>
      <c r="C39" s="12"/>
      <c r="E39" s="24"/>
      <c r="F39" s="25"/>
      <c r="H39" s="53"/>
      <c r="I39" s="53"/>
      <c r="J39" s="53"/>
      <c r="L39" s="53"/>
    </row>
    <row r="40" spans="1:12" s="23" customFormat="1">
      <c r="A40" s="22"/>
      <c r="B40" s="17"/>
      <c r="C40" s="12"/>
      <c r="E40" s="24"/>
      <c r="F40" s="25"/>
      <c r="H40" s="53"/>
      <c r="I40" s="53"/>
      <c r="J40" s="53"/>
      <c r="L40" s="53"/>
    </row>
    <row r="41" spans="1:12" s="23" customFormat="1">
      <c r="A41" s="22"/>
      <c r="B41" s="17"/>
      <c r="C41" s="12"/>
      <c r="E41" s="24"/>
      <c r="F41" s="25"/>
      <c r="H41" s="53"/>
      <c r="I41" s="53"/>
      <c r="J41" s="53"/>
      <c r="L41" s="53"/>
    </row>
    <row r="42" spans="1:12" s="23" customFormat="1">
      <c r="A42" s="22"/>
      <c r="B42" s="17"/>
      <c r="C42" s="12"/>
      <c r="E42" s="24"/>
      <c r="F42" s="25"/>
      <c r="H42" s="53"/>
      <c r="I42" s="53"/>
      <c r="J42" s="53"/>
      <c r="L42" s="53"/>
    </row>
    <row r="43" spans="1:12" s="23" customFormat="1">
      <c r="A43" s="22"/>
      <c r="B43" s="17"/>
      <c r="C43" s="12"/>
      <c r="E43" s="24"/>
      <c r="F43" s="25"/>
      <c r="H43" s="53"/>
      <c r="I43" s="53"/>
      <c r="J43" s="53"/>
      <c r="L43" s="53"/>
    </row>
    <row r="44" spans="1:12" s="23" customFormat="1">
      <c r="B44" s="17"/>
      <c r="C44" s="12"/>
      <c r="E44" s="24"/>
      <c r="F44" s="25"/>
      <c r="H44" s="32"/>
      <c r="I44" s="32"/>
      <c r="J44" s="32"/>
      <c r="K44" s="32"/>
      <c r="L44" s="32"/>
    </row>
    <row r="45" spans="1:12" s="23" customFormat="1">
      <c r="B45" s="17"/>
      <c r="C45" s="12"/>
      <c r="E45" s="24"/>
      <c r="F45" s="25"/>
    </row>
    <row r="46" spans="1:12" s="23" customFormat="1">
      <c r="A46" s="22"/>
      <c r="B46" s="17"/>
      <c r="C46" s="12"/>
      <c r="E46" s="24"/>
      <c r="F46" s="25"/>
      <c r="H46" s="53"/>
      <c r="I46" s="53"/>
      <c r="J46" s="53"/>
      <c r="L46" s="55"/>
    </row>
    <row r="47" spans="1:12" s="23" customFormat="1">
      <c r="B47" s="17"/>
      <c r="C47" s="12"/>
      <c r="E47" s="24"/>
      <c r="F47" s="25"/>
      <c r="H47" s="55"/>
      <c r="I47" s="53"/>
      <c r="J47" s="53"/>
      <c r="L47" s="55"/>
    </row>
    <row r="48" spans="1:12" s="23" customFormat="1">
      <c r="B48" s="17"/>
      <c r="C48" s="12"/>
      <c r="E48" s="24"/>
      <c r="F48" s="25"/>
      <c r="H48" s="55"/>
      <c r="I48" s="53"/>
      <c r="J48" s="53"/>
      <c r="L48" s="55"/>
    </row>
    <row r="49" spans="1:12" s="23" customFormat="1">
      <c r="A49" s="22"/>
      <c r="B49" s="17"/>
      <c r="C49" s="12"/>
      <c r="E49" s="24"/>
      <c r="F49" s="25"/>
      <c r="H49" s="53"/>
      <c r="I49" s="53"/>
      <c r="J49" s="53"/>
      <c r="L49" s="55"/>
    </row>
    <row r="50" spans="1:12" s="23" customFormat="1">
      <c r="A50" s="22"/>
      <c r="B50" s="17"/>
      <c r="C50" s="12"/>
      <c r="E50" s="24"/>
      <c r="F50" s="25"/>
      <c r="H50" s="53"/>
      <c r="I50" s="53"/>
      <c r="J50" s="53"/>
      <c r="L50" s="53"/>
    </row>
    <row r="51" spans="1:12" s="23" customFormat="1">
      <c r="A51" s="22"/>
      <c r="B51" s="17"/>
      <c r="C51" s="12"/>
      <c r="E51" s="24"/>
      <c r="F51" s="25"/>
      <c r="H51" s="53"/>
      <c r="I51" s="53"/>
      <c r="J51" s="53"/>
      <c r="L51" s="53"/>
    </row>
    <row r="52" spans="1:12" s="23" customFormat="1">
      <c r="B52" s="17"/>
      <c r="C52" s="12"/>
      <c r="E52" s="24"/>
      <c r="F52" s="25"/>
    </row>
    <row r="53" spans="1:12" s="23" customFormat="1">
      <c r="B53" s="17"/>
      <c r="C53" s="12"/>
      <c r="E53" s="24"/>
      <c r="F53" s="25"/>
    </row>
    <row r="54" spans="1:12" s="23" customFormat="1">
      <c r="B54" s="17"/>
      <c r="C54" s="12"/>
      <c r="E54" s="24"/>
      <c r="F54" s="25"/>
    </row>
    <row r="55" spans="1:12" s="23" customFormat="1">
      <c r="B55" s="17"/>
      <c r="C55" s="12"/>
      <c r="E55" s="24"/>
      <c r="F55" s="25"/>
    </row>
    <row r="56" spans="1:12" s="23" customFormat="1">
      <c r="B56" s="17"/>
      <c r="C56" s="12"/>
      <c r="E56" s="24"/>
      <c r="F56" s="25"/>
    </row>
    <row r="57" spans="1:12" s="23" customFormat="1">
      <c r="B57" s="17"/>
      <c r="C57" s="12"/>
      <c r="E57" s="24"/>
      <c r="F57" s="25"/>
    </row>
    <row r="58" spans="1:12" s="23" customFormat="1">
      <c r="B58" s="17"/>
      <c r="C58" s="12"/>
      <c r="E58" s="24"/>
      <c r="F58" s="25"/>
    </row>
    <row r="59" spans="1:12" s="27" customFormat="1">
      <c r="B59" s="67"/>
      <c r="C59" s="67"/>
      <c r="F59" s="69"/>
      <c r="H59" s="32"/>
      <c r="I59" s="32"/>
      <c r="J59" s="32"/>
      <c r="K59" s="32"/>
      <c r="L59" s="32"/>
    </row>
    <row r="60" spans="1:12" s="23" customFormat="1">
      <c r="B60" s="24"/>
      <c r="C60" s="24"/>
      <c r="F60" s="68"/>
    </row>
    <row r="61" spans="1:12" s="23" customFormat="1">
      <c r="B61" s="24"/>
      <c r="C61" s="24"/>
      <c r="F61" s="68"/>
    </row>
    <row r="62" spans="1:12" s="23" customFormat="1">
      <c r="B62" s="24"/>
      <c r="C62" s="24"/>
      <c r="F62" s="68"/>
      <c r="H62" s="56"/>
      <c r="I62" s="56"/>
      <c r="J62" s="56"/>
      <c r="K62" s="56"/>
    </row>
    <row r="63" spans="1:12" s="23" customFormat="1">
      <c r="B63" s="24"/>
      <c r="C63" s="24"/>
      <c r="F63" s="68"/>
    </row>
    <row r="64" spans="1:12" s="23" customFormat="1">
      <c r="B64" s="24"/>
      <c r="C64" s="24"/>
      <c r="F64" s="68"/>
      <c r="H64" s="56"/>
      <c r="I64" s="56"/>
      <c r="J64" s="56"/>
      <c r="K64" s="56"/>
    </row>
    <row r="65" spans="2:6" s="23" customFormat="1">
      <c r="B65" s="24"/>
      <c r="C65" s="24"/>
      <c r="F65" s="68"/>
    </row>
    <row r="66" spans="2:6" s="23" customFormat="1">
      <c r="B66" s="24"/>
      <c r="C66" s="24"/>
      <c r="F66" s="68"/>
    </row>
    <row r="67" spans="2:6" s="23" customFormat="1">
      <c r="B67" s="24"/>
      <c r="C67" s="24"/>
      <c r="F67" s="68"/>
    </row>
    <row r="68" spans="2:6" s="23" customFormat="1">
      <c r="B68" s="24"/>
      <c r="C68" s="24"/>
      <c r="F68" s="68"/>
    </row>
    <row r="69" spans="2:6" s="23" customFormat="1">
      <c r="B69" s="24"/>
      <c r="C69" s="24"/>
      <c r="F69" s="68"/>
    </row>
    <row r="70" spans="2:6" s="23" customFormat="1">
      <c r="B70" s="24"/>
      <c r="C70" s="24"/>
      <c r="F70" s="68"/>
    </row>
    <row r="71" spans="2:6" s="23" customFormat="1">
      <c r="B71" s="24"/>
      <c r="C71" s="24"/>
      <c r="F71" s="68"/>
    </row>
    <row r="72" spans="2:6" s="23" customFormat="1">
      <c r="B72" s="24"/>
      <c r="C72" s="24"/>
      <c r="F72" s="68"/>
    </row>
    <row r="73" spans="2:6" s="23" customFormat="1">
      <c r="B73" s="24"/>
      <c r="C73" s="24"/>
      <c r="F73" s="68"/>
    </row>
    <row r="74" spans="2:6" s="23" customFormat="1">
      <c r="B74" s="24"/>
      <c r="C74" s="24"/>
      <c r="F74" s="68"/>
    </row>
    <row r="75" spans="2:6" s="23" customFormat="1">
      <c r="B75" s="24"/>
      <c r="C75" s="24"/>
      <c r="F75" s="68"/>
    </row>
    <row r="76" spans="2:6" s="23" customFormat="1">
      <c r="B76" s="24"/>
      <c r="C76" s="24"/>
      <c r="F76" s="68"/>
    </row>
    <row r="77" spans="2:6" s="23" customFormat="1">
      <c r="B77" s="24"/>
      <c r="C77" s="24"/>
      <c r="F77" s="68"/>
    </row>
    <row r="78" spans="2:6" s="23" customFormat="1">
      <c r="B78" s="24"/>
      <c r="C78" s="24"/>
      <c r="F78" s="68"/>
    </row>
    <row r="79" spans="2:6" s="23" customFormat="1">
      <c r="B79" s="24"/>
      <c r="C79" s="24"/>
      <c r="F79" s="68"/>
    </row>
    <row r="80" spans="2:6" s="23" customFormat="1">
      <c r="B80" s="24"/>
      <c r="C80" s="24"/>
      <c r="F80" s="68"/>
    </row>
    <row r="81" spans="2:6" s="23" customFormat="1">
      <c r="B81" s="24"/>
      <c r="C81" s="24"/>
      <c r="F81" s="68"/>
    </row>
    <row r="82" spans="2:6" s="23" customFormat="1">
      <c r="B82" s="24"/>
      <c r="C82" s="24"/>
      <c r="F82" s="68"/>
    </row>
    <row r="83" spans="2:6" s="23" customFormat="1">
      <c r="B83" s="24"/>
      <c r="C83" s="24"/>
      <c r="F83" s="68"/>
    </row>
    <row r="84" spans="2:6" s="23" customFormat="1">
      <c r="B84" s="24"/>
      <c r="C84" s="24"/>
      <c r="F84" s="68"/>
    </row>
    <row r="85" spans="2:6" s="23" customFormat="1">
      <c r="B85" s="24"/>
      <c r="C85" s="24"/>
      <c r="F85" s="68"/>
    </row>
    <row r="86" spans="2:6" s="23" customFormat="1">
      <c r="B86" s="24"/>
      <c r="C86" s="24"/>
      <c r="F86" s="68"/>
    </row>
    <row r="87" spans="2:6" s="23" customFormat="1">
      <c r="B87" s="24"/>
      <c r="C87" s="24"/>
      <c r="F87" s="68"/>
    </row>
    <row r="88" spans="2:6" s="23" customFormat="1">
      <c r="B88" s="24"/>
      <c r="C88" s="24"/>
      <c r="F88" s="68"/>
    </row>
    <row r="89" spans="2:6" s="23" customFormat="1">
      <c r="B89" s="24"/>
      <c r="C89" s="24"/>
      <c r="F89" s="68"/>
    </row>
    <row r="90" spans="2:6" s="23" customFormat="1">
      <c r="B90" s="24"/>
      <c r="C90" s="24"/>
      <c r="F90" s="68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23"/>
  <sheetViews>
    <sheetView workbookViewId="0">
      <selection activeCell="A3" sqref="A3:O15"/>
    </sheetView>
  </sheetViews>
  <sheetFormatPr defaultRowHeight="15"/>
  <cols>
    <col min="1" max="1" width="9.140625" style="185"/>
    <col min="2" max="2" width="17.7109375" style="184" customWidth="1"/>
    <col min="3" max="3" width="13.28515625" style="184" customWidth="1"/>
    <col min="4" max="4" width="10.28515625" style="184" customWidth="1"/>
    <col min="5" max="5" width="19.140625" style="184" customWidth="1"/>
    <col min="6" max="6" width="9.140625" style="184"/>
    <col min="7" max="7" width="14.28515625" style="184" customWidth="1"/>
    <col min="8" max="8" width="34.42578125" style="184" customWidth="1"/>
    <col min="9" max="9" width="47.5703125" style="184" bestFit="1" customWidth="1"/>
    <col min="10" max="10" width="12.140625" style="136" bestFit="1" customWidth="1"/>
    <col min="11" max="13" width="10.5703125" style="136" bestFit="1" customWidth="1"/>
    <col min="14" max="14" width="12.7109375" style="136" bestFit="1" customWidth="1"/>
    <col min="15" max="15" width="11.42578125" style="205" bestFit="1" customWidth="1"/>
    <col min="16" max="16384" width="9.140625" style="184"/>
  </cols>
  <sheetData>
    <row r="1" spans="1:16" ht="60">
      <c r="A1" s="178" t="s">
        <v>20</v>
      </c>
      <c r="B1" s="178" t="s">
        <v>0</v>
      </c>
      <c r="C1" s="179" t="s">
        <v>1</v>
      </c>
      <c r="D1" s="180" t="s">
        <v>2</v>
      </c>
      <c r="E1" s="180" t="s">
        <v>16</v>
      </c>
      <c r="F1" s="180" t="s">
        <v>17</v>
      </c>
      <c r="G1" s="178" t="s">
        <v>3</v>
      </c>
      <c r="H1" s="178" t="s">
        <v>39</v>
      </c>
      <c r="I1" s="181" t="s">
        <v>4</v>
      </c>
      <c r="J1" s="182" t="s">
        <v>5</v>
      </c>
      <c r="K1" s="182" t="s">
        <v>15</v>
      </c>
      <c r="L1" s="182" t="s">
        <v>14</v>
      </c>
      <c r="M1" s="182" t="s">
        <v>13</v>
      </c>
      <c r="N1" s="182" t="s">
        <v>6</v>
      </c>
      <c r="O1" s="183" t="s">
        <v>100</v>
      </c>
    </row>
    <row r="2" spans="1:16">
      <c r="A2" s="189"/>
      <c r="B2" s="191"/>
      <c r="C2" s="186"/>
      <c r="D2" s="187"/>
      <c r="E2" s="188"/>
      <c r="F2" s="189"/>
      <c r="G2" s="190"/>
      <c r="H2" s="114"/>
      <c r="I2" s="191"/>
      <c r="J2" s="140"/>
      <c r="K2" s="168"/>
      <c r="L2" s="192"/>
      <c r="M2" s="192"/>
      <c r="N2" s="168"/>
      <c r="O2" s="193"/>
    </row>
    <row r="3" spans="1:16">
      <c r="A3" s="188"/>
      <c r="B3" s="188"/>
      <c r="C3" s="194"/>
      <c r="D3" s="187"/>
      <c r="E3" s="188"/>
      <c r="F3" s="189"/>
      <c r="G3" s="189"/>
      <c r="H3" s="195"/>
      <c r="I3" s="321"/>
      <c r="J3" s="199"/>
      <c r="K3" s="200"/>
      <c r="L3" s="192"/>
      <c r="M3" s="192"/>
      <c r="N3" s="168"/>
      <c r="O3" s="168"/>
    </row>
    <row r="4" spans="1:16">
      <c r="A4" s="189"/>
      <c r="B4" s="191"/>
      <c r="C4" s="191"/>
      <c r="D4" s="191"/>
      <c r="E4" s="191"/>
      <c r="F4" s="130"/>
      <c r="G4" s="196"/>
      <c r="H4" s="195"/>
      <c r="I4" s="321"/>
      <c r="J4" s="207"/>
      <c r="K4" s="200"/>
      <c r="L4" s="168"/>
      <c r="M4" s="168"/>
      <c r="N4" s="168"/>
      <c r="O4" s="168"/>
    </row>
    <row r="5" spans="1:16">
      <c r="A5" s="189"/>
      <c r="B5" s="191"/>
      <c r="C5" s="191"/>
      <c r="D5" s="191"/>
      <c r="E5" s="191"/>
      <c r="F5" s="189"/>
      <c r="G5" s="189"/>
      <c r="H5" s="195"/>
      <c r="I5" s="321"/>
      <c r="J5" s="197"/>
      <c r="K5" s="168"/>
      <c r="L5" s="168"/>
      <c r="M5" s="168"/>
      <c r="N5" s="168"/>
      <c r="O5" s="168"/>
    </row>
    <row r="6" spans="1:16">
      <c r="A6" s="188"/>
      <c r="B6" s="191"/>
      <c r="C6" s="186"/>
      <c r="D6" s="198"/>
      <c r="E6" s="191"/>
      <c r="F6" s="189"/>
      <c r="G6" s="189"/>
      <c r="H6" s="195"/>
      <c r="I6" s="191"/>
      <c r="J6" s="199"/>
      <c r="K6" s="200"/>
      <c r="L6" s="168"/>
      <c r="M6" s="168"/>
      <c r="N6" s="168"/>
      <c r="O6" s="193"/>
    </row>
    <row r="7" spans="1:16">
      <c r="A7" s="189"/>
      <c r="B7" s="191"/>
      <c r="C7" s="191"/>
      <c r="D7" s="191"/>
      <c r="E7" s="191"/>
      <c r="F7" s="189"/>
      <c r="G7" s="189"/>
      <c r="H7" s="195"/>
      <c r="I7" s="10"/>
      <c r="J7" s="201"/>
      <c r="K7" s="201"/>
      <c r="L7" s="16"/>
      <c r="M7" s="16"/>
      <c r="N7" s="201"/>
      <c r="O7" s="201"/>
      <c r="P7" s="135"/>
    </row>
    <row r="8" spans="1:16">
      <c r="A8" s="189"/>
      <c r="B8" s="191"/>
      <c r="C8" s="191"/>
      <c r="D8" s="191"/>
      <c r="E8" s="191"/>
      <c r="F8" s="191"/>
      <c r="G8" s="191"/>
      <c r="H8" s="191"/>
      <c r="I8" s="191"/>
      <c r="J8" s="168"/>
      <c r="K8" s="168"/>
      <c r="L8" s="168"/>
      <c r="M8" s="168"/>
      <c r="N8" s="168"/>
      <c r="O8" s="193"/>
    </row>
    <row r="9" spans="1:16">
      <c r="A9" s="189"/>
      <c r="B9" s="188"/>
      <c r="C9" s="194"/>
      <c r="D9" s="198"/>
      <c r="E9" s="191"/>
      <c r="F9" s="191"/>
      <c r="G9" s="196"/>
      <c r="H9" s="191"/>
      <c r="I9" s="191"/>
      <c r="J9" s="224"/>
      <c r="K9" s="224"/>
      <c r="L9" s="224"/>
      <c r="M9" s="224"/>
      <c r="N9" s="169"/>
      <c r="O9" s="224"/>
    </row>
    <row r="10" spans="1:16">
      <c r="A10" s="189"/>
      <c r="B10" s="191"/>
      <c r="C10" s="191"/>
      <c r="D10" s="191"/>
      <c r="E10" s="191"/>
      <c r="F10" s="189"/>
      <c r="G10" s="190"/>
      <c r="H10" s="114"/>
      <c r="I10" s="191"/>
      <c r="J10" s="197"/>
      <c r="K10" s="169"/>
      <c r="L10" s="169"/>
      <c r="M10" s="169"/>
      <c r="N10" s="169"/>
      <c r="O10" s="169"/>
    </row>
    <row r="11" spans="1:16">
      <c r="A11" s="189"/>
      <c r="B11" s="188"/>
      <c r="C11" s="194"/>
      <c r="D11" s="198"/>
      <c r="E11" s="191"/>
      <c r="F11" s="189"/>
      <c r="G11" s="206"/>
      <c r="H11" s="114"/>
      <c r="I11" s="321"/>
      <c r="J11" s="115"/>
      <c r="K11" s="102"/>
      <c r="L11" s="169"/>
      <c r="M11" s="169"/>
      <c r="N11" s="169"/>
      <c r="O11" s="192"/>
    </row>
    <row r="12" spans="1:16">
      <c r="A12" s="189"/>
      <c r="B12" s="191"/>
      <c r="C12" s="191"/>
      <c r="D12" s="191"/>
      <c r="E12" s="191"/>
      <c r="F12" s="189"/>
      <c r="G12" s="206"/>
      <c r="H12" s="208"/>
      <c r="I12" s="321"/>
      <c r="J12" s="115"/>
      <c r="K12" s="102"/>
      <c r="L12" s="169"/>
      <c r="M12" s="169"/>
      <c r="N12" s="169"/>
      <c r="O12" s="192"/>
    </row>
    <row r="13" spans="1:16">
      <c r="A13" s="189"/>
      <c r="B13" s="191"/>
      <c r="C13" s="191"/>
      <c r="D13" s="191"/>
      <c r="E13" s="191"/>
      <c r="F13" s="189"/>
      <c r="G13" s="206"/>
      <c r="H13" s="191"/>
      <c r="I13" s="321"/>
      <c r="J13" s="115"/>
      <c r="K13" s="102"/>
      <c r="L13" s="169"/>
      <c r="M13" s="169"/>
      <c r="N13" s="169"/>
      <c r="O13" s="192"/>
    </row>
    <row r="14" spans="1:16">
      <c r="A14" s="189"/>
      <c r="B14" s="191"/>
      <c r="C14" s="191"/>
      <c r="D14" s="191"/>
      <c r="E14" s="191"/>
      <c r="F14" s="189"/>
      <c r="G14" s="190"/>
      <c r="H14" s="114"/>
      <c r="I14" s="10"/>
      <c r="J14" s="16"/>
      <c r="K14" s="16"/>
      <c r="L14" s="16"/>
      <c r="M14" s="16"/>
      <c r="N14" s="16"/>
      <c r="O14" s="169"/>
    </row>
    <row r="15" spans="1:16">
      <c r="A15" s="189"/>
      <c r="B15" s="191"/>
      <c r="C15" s="191"/>
      <c r="D15" s="191"/>
      <c r="E15" s="191"/>
      <c r="F15" s="189"/>
      <c r="G15" s="190"/>
      <c r="H15" s="114"/>
      <c r="I15" s="10"/>
      <c r="J15" s="16"/>
      <c r="K15" s="16"/>
      <c r="L15" s="16"/>
      <c r="M15" s="16"/>
      <c r="N15" s="16"/>
      <c r="O15" s="225"/>
    </row>
    <row r="16" spans="1:16">
      <c r="A16" s="189"/>
      <c r="B16" s="191"/>
      <c r="C16" s="191"/>
      <c r="D16" s="198"/>
      <c r="E16" s="191"/>
      <c r="F16" s="189"/>
      <c r="G16" s="190"/>
      <c r="H16" s="114"/>
      <c r="I16" s="191"/>
      <c r="J16" s="168"/>
      <c r="K16" s="202"/>
      <c r="L16" s="16"/>
      <c r="M16" s="16"/>
      <c r="N16" s="168"/>
      <c r="O16" s="193"/>
    </row>
    <row r="17" spans="1:15">
      <c r="A17" s="189"/>
      <c r="B17" s="191"/>
      <c r="C17" s="191"/>
      <c r="D17" s="191"/>
      <c r="E17" s="191"/>
      <c r="F17" s="189"/>
      <c r="G17" s="190"/>
      <c r="H17" s="114"/>
      <c r="I17" s="191"/>
      <c r="J17" s="168"/>
      <c r="K17" s="202"/>
      <c r="L17" s="16"/>
      <c r="M17" s="16"/>
      <c r="N17" s="168"/>
      <c r="O17" s="193"/>
    </row>
    <row r="18" spans="1:15">
      <c r="A18" s="189"/>
      <c r="B18" s="191"/>
      <c r="C18" s="191"/>
      <c r="D18" s="191"/>
      <c r="E18" s="191"/>
      <c r="F18" s="189"/>
      <c r="G18" s="190"/>
      <c r="H18" s="114"/>
      <c r="I18" s="191"/>
      <c r="J18" s="168"/>
      <c r="K18" s="202"/>
      <c r="L18" s="16"/>
      <c r="M18" s="16"/>
      <c r="N18" s="168"/>
      <c r="O18" s="193"/>
    </row>
    <row r="19" spans="1:15">
      <c r="A19" s="189"/>
      <c r="B19" s="191"/>
      <c r="C19" s="191"/>
      <c r="D19" s="191"/>
      <c r="E19" s="191"/>
      <c r="F19" s="189"/>
      <c r="G19" s="190"/>
      <c r="H19" s="114"/>
      <c r="I19" s="10"/>
      <c r="J19" s="16"/>
      <c r="K19" s="203"/>
      <c r="L19" s="16"/>
      <c r="M19" s="16"/>
      <c r="N19" s="168"/>
      <c r="O19" s="193"/>
    </row>
    <row r="20" spans="1:15">
      <c r="A20" s="189"/>
      <c r="B20" s="191"/>
      <c r="C20" s="191"/>
      <c r="D20" s="191"/>
      <c r="E20" s="191"/>
      <c r="F20" s="191"/>
      <c r="G20" s="191"/>
      <c r="H20" s="191"/>
      <c r="I20" s="191"/>
      <c r="J20" s="168"/>
      <c r="K20" s="168"/>
      <c r="L20" s="168"/>
      <c r="M20" s="168"/>
      <c r="N20" s="168"/>
      <c r="O20" s="193"/>
    </row>
    <row r="21" spans="1:15">
      <c r="A21" s="189"/>
      <c r="B21" s="191"/>
      <c r="C21" s="191"/>
      <c r="D21" s="198"/>
      <c r="E21" s="191"/>
      <c r="F21" s="191"/>
      <c r="G21" s="190"/>
      <c r="H21" s="191"/>
      <c r="I21" s="191"/>
      <c r="J21" s="140"/>
      <c r="K21" s="140"/>
      <c r="L21" s="168"/>
      <c r="M21" s="168"/>
      <c r="N21" s="204"/>
      <c r="O21" s="193"/>
    </row>
    <row r="22" spans="1:15">
      <c r="A22" s="189"/>
      <c r="B22" s="191"/>
      <c r="C22" s="191"/>
      <c r="D22" s="191"/>
      <c r="E22" s="191"/>
      <c r="F22" s="191"/>
      <c r="G22" s="190"/>
      <c r="H22" s="191"/>
      <c r="I22" s="191"/>
      <c r="J22" s="168"/>
      <c r="K22" s="140"/>
      <c r="L22" s="168"/>
      <c r="M22" s="168"/>
      <c r="N22" s="204"/>
      <c r="O22" s="193"/>
    </row>
    <row r="23" spans="1:15">
      <c r="A23" s="189"/>
      <c r="B23" s="191"/>
      <c r="C23" s="191"/>
      <c r="D23" s="191"/>
      <c r="E23" s="191"/>
      <c r="F23" s="191"/>
      <c r="G23" s="190"/>
      <c r="H23" s="191"/>
      <c r="I23" s="191"/>
      <c r="J23" s="168"/>
      <c r="K23" s="140"/>
      <c r="L23" s="168"/>
      <c r="M23" s="168"/>
      <c r="N23" s="204"/>
      <c r="O23" s="193"/>
    </row>
  </sheetData>
  <mergeCells count="2">
    <mergeCell ref="I3:I5"/>
    <mergeCell ref="I11:I1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71"/>
  <sheetViews>
    <sheetView zoomScaleNormal="100" workbookViewId="0">
      <pane xSplit="5" ySplit="1" topLeftCell="F143" activePane="bottomRight" state="frozen"/>
      <selection pane="topRight" activeCell="D1" sqref="D1"/>
      <selection pane="bottomLeft" activeCell="A2" sqref="A2"/>
      <selection pane="bottomRight" activeCell="C165" sqref="C165"/>
    </sheetView>
  </sheetViews>
  <sheetFormatPr defaultRowHeight="15"/>
  <cols>
    <col min="1" max="1" width="12.140625" style="106" bestFit="1" customWidth="1"/>
    <col min="2" max="2" width="12.140625" style="106" customWidth="1"/>
    <col min="3" max="3" width="19.28515625" style="106" bestFit="1" customWidth="1"/>
    <col min="4" max="4" width="9" style="106" bestFit="1" customWidth="1"/>
    <col min="5" max="5" width="8" style="141" bestFit="1" customWidth="1"/>
    <col min="6" max="6" width="21" style="141" customWidth="1"/>
    <col min="7" max="7" width="18.42578125" style="141" customWidth="1"/>
    <col min="8" max="8" width="28.42578125" style="106" customWidth="1"/>
    <col min="9" max="9" width="18.140625" style="106" customWidth="1"/>
    <col min="10" max="10" width="21.140625" style="171" bestFit="1" customWidth="1"/>
    <col min="11" max="11" width="12.28515625" style="171" customWidth="1"/>
    <col min="12" max="12" width="9.85546875" style="171" customWidth="1"/>
    <col min="13" max="13" width="11.42578125" style="171" customWidth="1"/>
    <col min="14" max="14" width="15" style="171" customWidth="1"/>
    <col min="15" max="15" width="16.140625" style="170" customWidth="1"/>
    <col min="16" max="16" width="10.5703125" style="106" bestFit="1" customWidth="1"/>
    <col min="17" max="16384" width="9.140625" style="106"/>
  </cols>
  <sheetData>
    <row r="1" spans="1:15" s="79" customFormat="1">
      <c r="A1" s="76" t="s">
        <v>1</v>
      </c>
      <c r="B1" s="76" t="s">
        <v>59</v>
      </c>
      <c r="C1" s="76" t="s">
        <v>40</v>
      </c>
      <c r="D1" s="76" t="s">
        <v>20</v>
      </c>
      <c r="E1" s="76" t="s">
        <v>21</v>
      </c>
      <c r="F1" s="76" t="s">
        <v>22</v>
      </c>
      <c r="G1" s="76" t="s">
        <v>23</v>
      </c>
      <c r="H1" s="76" t="s">
        <v>24</v>
      </c>
      <c r="I1" s="76" t="s">
        <v>25</v>
      </c>
      <c r="J1" s="77" t="s">
        <v>26</v>
      </c>
      <c r="K1" s="77" t="s">
        <v>29</v>
      </c>
      <c r="L1" s="77" t="s">
        <v>28</v>
      </c>
      <c r="M1" s="77" t="s">
        <v>27</v>
      </c>
      <c r="N1" s="77" t="s">
        <v>44</v>
      </c>
      <c r="O1" s="78"/>
    </row>
    <row r="2" spans="1:15" ht="21">
      <c r="A2" s="110" t="s">
        <v>82</v>
      </c>
      <c r="B2" s="111">
        <v>9997</v>
      </c>
      <c r="C2" s="112" t="s">
        <v>136</v>
      </c>
      <c r="D2" s="112" t="s">
        <v>61</v>
      </c>
      <c r="E2" s="112" t="s">
        <v>30</v>
      </c>
      <c r="F2" s="226">
        <v>1004201010</v>
      </c>
      <c r="G2" s="228" t="s">
        <v>129</v>
      </c>
      <c r="H2" s="229" t="s">
        <v>130</v>
      </c>
      <c r="I2" s="226" t="s">
        <v>131</v>
      </c>
      <c r="J2" s="230">
        <v>490</v>
      </c>
      <c r="K2" s="132">
        <v>88</v>
      </c>
      <c r="L2" s="169"/>
      <c r="M2" s="169"/>
      <c r="N2" s="115">
        <f>J2+K2</f>
        <v>578</v>
      </c>
      <c r="O2" s="134"/>
    </row>
    <row r="3" spans="1:15">
      <c r="A3" s="110" t="s">
        <v>82</v>
      </c>
      <c r="B3" s="111">
        <v>9997</v>
      </c>
      <c r="C3" s="112" t="s">
        <v>137</v>
      </c>
      <c r="D3" s="112" t="s">
        <v>61</v>
      </c>
      <c r="E3" s="112" t="s">
        <v>30</v>
      </c>
      <c r="F3" s="226">
        <v>1004201008</v>
      </c>
      <c r="G3" s="228" t="s">
        <v>125</v>
      </c>
      <c r="H3" s="226" t="s">
        <v>126</v>
      </c>
      <c r="I3" s="226" t="s">
        <v>132</v>
      </c>
      <c r="J3" s="230">
        <v>-68459</v>
      </c>
      <c r="K3" s="231">
        <v>-12323</v>
      </c>
      <c r="L3" s="169"/>
      <c r="M3" s="169"/>
      <c r="N3" s="115">
        <f>J3+K3</f>
        <v>-80782</v>
      </c>
      <c r="O3" s="134"/>
    </row>
    <row r="4" spans="1:15">
      <c r="A4" s="110"/>
      <c r="B4" s="111"/>
      <c r="C4" s="112"/>
      <c r="D4" s="112"/>
      <c r="E4" s="112"/>
      <c r="F4" s="113"/>
      <c r="G4" s="177"/>
      <c r="H4" s="114"/>
      <c r="I4" s="114"/>
      <c r="J4" s="107"/>
      <c r="K4" s="108"/>
      <c r="L4" s="169"/>
      <c r="M4" s="169"/>
      <c r="N4" s="115"/>
      <c r="O4" s="134"/>
    </row>
    <row r="5" spans="1:15">
      <c r="A5" s="142"/>
      <c r="B5" s="111"/>
      <c r="C5" s="112"/>
      <c r="D5" s="143"/>
      <c r="E5" s="112"/>
      <c r="F5" s="175"/>
      <c r="G5" s="175"/>
      <c r="H5" s="137"/>
      <c r="I5" s="137"/>
      <c r="J5" s="107"/>
      <c r="K5" s="107"/>
      <c r="L5" s="107"/>
      <c r="M5" s="107"/>
      <c r="N5" s="169"/>
    </row>
    <row r="6" spans="1:15">
      <c r="A6" s="142"/>
      <c r="B6" s="111"/>
      <c r="C6" s="112"/>
      <c r="D6" s="143"/>
      <c r="E6" s="112"/>
      <c r="F6" s="175"/>
      <c r="G6" s="175"/>
      <c r="H6" s="138" t="s">
        <v>36</v>
      </c>
      <c r="I6" s="138"/>
      <c r="J6" s="139">
        <f>-J2-J3</f>
        <v>67969</v>
      </c>
      <c r="K6" s="139">
        <f>-K2-K3</f>
        <v>12235</v>
      </c>
      <c r="L6" s="139"/>
      <c r="M6" s="139"/>
      <c r="N6" s="139">
        <f>SUM(N2:N4)</f>
        <v>-80204</v>
      </c>
    </row>
    <row r="7" spans="1:15">
      <c r="A7" s="142"/>
      <c r="B7" s="111"/>
      <c r="C7" s="112"/>
      <c r="D7" s="143"/>
      <c r="E7" s="112"/>
      <c r="F7" s="175"/>
      <c r="G7" s="175"/>
      <c r="H7" s="138" t="s">
        <v>77</v>
      </c>
      <c r="I7" s="138"/>
      <c r="J7" s="139">
        <v>-68459</v>
      </c>
      <c r="K7" s="139">
        <v>-12323</v>
      </c>
      <c r="L7" s="139"/>
      <c r="M7" s="139"/>
      <c r="N7" s="16"/>
    </row>
    <row r="8" spans="1:15">
      <c r="A8" s="142"/>
      <c r="B8" s="111"/>
      <c r="C8" s="112"/>
      <c r="D8" s="143"/>
      <c r="E8" s="112"/>
      <c r="F8" s="175"/>
      <c r="G8" s="175"/>
      <c r="H8" s="138" t="s">
        <v>78</v>
      </c>
      <c r="I8" s="138"/>
      <c r="J8" s="139">
        <f>J7+J6</f>
        <v>-490</v>
      </c>
      <c r="K8" s="139">
        <f>K7+K6</f>
        <v>-88</v>
      </c>
      <c r="L8" s="139"/>
      <c r="M8" s="139"/>
      <c r="N8" s="16"/>
    </row>
    <row r="9" spans="1:15">
      <c r="A9" s="142"/>
      <c r="B9" s="111"/>
      <c r="C9" s="112"/>
      <c r="D9" s="143"/>
      <c r="E9" s="112"/>
      <c r="F9" s="175"/>
      <c r="G9" s="175"/>
      <c r="H9" s="137"/>
      <c r="I9" s="137"/>
      <c r="J9" s="107"/>
      <c r="K9" s="107"/>
      <c r="L9" s="107"/>
      <c r="M9" s="107"/>
      <c r="N9" s="169"/>
    </row>
    <row r="10" spans="1:15">
      <c r="A10" s="110"/>
      <c r="B10" s="111"/>
      <c r="C10" s="112"/>
      <c r="D10" s="112"/>
      <c r="E10" s="112"/>
      <c r="F10" s="176"/>
      <c r="G10" s="176"/>
      <c r="H10" s="172"/>
      <c r="I10" s="172"/>
      <c r="J10" s="169"/>
      <c r="K10" s="169"/>
      <c r="L10" s="169"/>
      <c r="M10" s="169"/>
      <c r="N10" s="169"/>
      <c r="O10" s="106"/>
    </row>
    <row r="12" spans="1:15" s="210" customFormat="1">
      <c r="E12" s="185"/>
      <c r="F12" s="185"/>
      <c r="G12" s="185"/>
      <c r="I12" s="210" t="s">
        <v>133</v>
      </c>
      <c r="J12" s="171">
        <v>-67973</v>
      </c>
      <c r="K12" s="232">
        <f>J12*18%</f>
        <v>-12235.14</v>
      </c>
      <c r="L12" s="171"/>
      <c r="M12" s="171"/>
      <c r="N12" s="171">
        <f>J12+K12</f>
        <v>-80208.14</v>
      </c>
      <c r="O12" s="170"/>
    </row>
    <row r="13" spans="1:15" s="210" customFormat="1">
      <c r="E13" s="185"/>
      <c r="F13" s="185"/>
      <c r="G13" s="185"/>
      <c r="J13" s="171"/>
      <c r="K13" s="171"/>
      <c r="L13" s="171"/>
      <c r="M13" s="171"/>
      <c r="N13" s="171"/>
      <c r="O13" s="170"/>
    </row>
    <row r="14" spans="1:15" s="210" customFormat="1">
      <c r="E14" s="185"/>
      <c r="F14" s="185"/>
      <c r="G14" s="185"/>
      <c r="J14" s="171">
        <f>J12+J6</f>
        <v>-4</v>
      </c>
      <c r="K14" s="171">
        <f>K6+K12</f>
        <v>-0.13999999999941792</v>
      </c>
      <c r="L14" s="171"/>
      <c r="M14" s="171"/>
      <c r="N14" s="171"/>
      <c r="O14" s="170"/>
    </row>
    <row r="15" spans="1:15" s="210" customFormat="1">
      <c r="E15" s="185"/>
      <c r="F15" s="185"/>
      <c r="G15" s="185"/>
      <c r="J15" s="171"/>
      <c r="K15" s="171"/>
      <c r="L15" s="171"/>
      <c r="M15" s="171"/>
      <c r="N15" s="171"/>
      <c r="O15" s="170"/>
    </row>
    <row r="16" spans="1:15" s="210" customFormat="1">
      <c r="A16" s="226" t="s">
        <v>138</v>
      </c>
      <c r="B16" s="111">
        <v>9997</v>
      </c>
      <c r="C16" s="112" t="s">
        <v>142</v>
      </c>
      <c r="D16" s="226" t="s">
        <v>145</v>
      </c>
      <c r="E16" s="226" t="s">
        <v>30</v>
      </c>
      <c r="F16" s="226">
        <v>1005201145</v>
      </c>
      <c r="G16" s="228" t="s">
        <v>139</v>
      </c>
      <c r="H16" s="226" t="s">
        <v>147</v>
      </c>
      <c r="I16" s="226" t="s">
        <v>148</v>
      </c>
      <c r="J16" s="230">
        <v>3433.3333333333335</v>
      </c>
      <c r="K16" s="231">
        <v>618</v>
      </c>
      <c r="L16" s="224"/>
      <c r="M16" s="224"/>
      <c r="N16" s="115">
        <f>J16+K16</f>
        <v>4051.3333333333335</v>
      </c>
      <c r="O16" s="170"/>
    </row>
    <row r="17" spans="1:15" s="210" customFormat="1">
      <c r="A17" s="226" t="s">
        <v>138</v>
      </c>
      <c r="B17" s="111">
        <v>9997</v>
      </c>
      <c r="C17" s="112" t="s">
        <v>143</v>
      </c>
      <c r="D17" s="226" t="s">
        <v>146</v>
      </c>
      <c r="E17" s="226" t="s">
        <v>30</v>
      </c>
      <c r="F17" s="226">
        <v>1005201208</v>
      </c>
      <c r="G17" s="228" t="s">
        <v>140</v>
      </c>
      <c r="H17" s="226" t="s">
        <v>149</v>
      </c>
      <c r="I17" s="226" t="s">
        <v>150</v>
      </c>
      <c r="J17" s="230">
        <v>4731</v>
      </c>
      <c r="K17" s="231">
        <v>852</v>
      </c>
      <c r="L17" s="224"/>
      <c r="M17" s="224"/>
      <c r="N17" s="115">
        <f>J17+K17</f>
        <v>5583</v>
      </c>
      <c r="O17" s="170"/>
    </row>
    <row r="18" spans="1:15" s="210" customFormat="1">
      <c r="A18" s="226" t="s">
        <v>138</v>
      </c>
      <c r="B18" s="111">
        <v>9997</v>
      </c>
      <c r="C18" s="112" t="s">
        <v>144</v>
      </c>
      <c r="D18" s="226" t="s">
        <v>146</v>
      </c>
      <c r="E18" s="226" t="s">
        <v>30</v>
      </c>
      <c r="F18" s="226">
        <v>1005201208</v>
      </c>
      <c r="G18" s="228" t="s">
        <v>141</v>
      </c>
      <c r="H18" s="226" t="s">
        <v>151</v>
      </c>
      <c r="I18" s="226" t="s">
        <v>150</v>
      </c>
      <c r="J18" s="230">
        <v>4729</v>
      </c>
      <c r="K18" s="231">
        <v>851</v>
      </c>
      <c r="L18" s="224"/>
      <c r="M18" s="224"/>
      <c r="N18" s="115">
        <f>J18+K18</f>
        <v>5580</v>
      </c>
      <c r="O18" s="170"/>
    </row>
    <row r="19" spans="1:15" s="210" customFormat="1">
      <c r="A19" s="191"/>
      <c r="B19" s="191"/>
      <c r="C19" s="191"/>
      <c r="D19" s="191"/>
      <c r="E19" s="189"/>
      <c r="F19" s="189"/>
      <c r="G19" s="189"/>
      <c r="H19" s="191"/>
      <c r="I19" s="191"/>
      <c r="J19" s="224"/>
      <c r="K19" s="224"/>
      <c r="L19" s="224"/>
      <c r="M19" s="224"/>
      <c r="N19" s="224"/>
      <c r="O19" s="170"/>
    </row>
    <row r="20" spans="1:15" s="210" customFormat="1">
      <c r="A20" s="191"/>
      <c r="B20" s="191"/>
      <c r="C20" s="191"/>
      <c r="D20" s="191"/>
      <c r="E20" s="189"/>
      <c r="F20" s="189"/>
      <c r="G20" s="189"/>
      <c r="H20" s="10" t="s">
        <v>36</v>
      </c>
      <c r="I20" s="191"/>
      <c r="J20" s="16">
        <f>SUM(J16:J18)</f>
        <v>12893.333333333334</v>
      </c>
      <c r="K20" s="16">
        <f>SUM(K16:K18)</f>
        <v>2321</v>
      </c>
      <c r="L20" s="16"/>
      <c r="M20" s="16"/>
      <c r="N20" s="16">
        <f>SUM(N16:N18)</f>
        <v>15214.333333333334</v>
      </c>
      <c r="O20" s="170"/>
    </row>
    <row r="21" spans="1:15" s="210" customFormat="1">
      <c r="A21" s="191"/>
      <c r="B21" s="191"/>
      <c r="C21" s="191"/>
      <c r="D21" s="191"/>
      <c r="E21" s="189"/>
      <c r="F21" s="189"/>
      <c r="G21" s="189"/>
      <c r="H21" s="243" t="s">
        <v>152</v>
      </c>
      <c r="I21" s="191"/>
      <c r="J21" s="224"/>
      <c r="K21" s="224">
        <f>K6</f>
        <v>12235</v>
      </c>
      <c r="L21" s="224"/>
      <c r="M21" s="224"/>
      <c r="N21" s="224"/>
      <c r="O21" s="170"/>
    </row>
    <row r="22" spans="1:15">
      <c r="A22" s="191"/>
      <c r="B22" s="191"/>
      <c r="C22" s="191"/>
      <c r="D22" s="191"/>
      <c r="E22" s="189"/>
      <c r="F22" s="189"/>
      <c r="G22" s="189"/>
      <c r="H22" s="243" t="s">
        <v>153</v>
      </c>
      <c r="I22" s="244"/>
      <c r="J22" s="245"/>
      <c r="K22" s="245">
        <f>K21-K20</f>
        <v>9914</v>
      </c>
      <c r="L22" s="245"/>
      <c r="M22" s="245"/>
      <c r="N22" s="245"/>
    </row>
    <row r="25" spans="1:15">
      <c r="J25" s="87"/>
      <c r="K25" s="227"/>
      <c r="L25" s="87"/>
      <c r="M25" s="87"/>
      <c r="N25" s="87"/>
    </row>
    <row r="26" spans="1:15" ht="28.5">
      <c r="A26" s="226" t="s">
        <v>156</v>
      </c>
      <c r="B26" s="111">
        <v>9997</v>
      </c>
      <c r="C26" s="112" t="s">
        <v>157</v>
      </c>
      <c r="D26" s="226" t="s">
        <v>158</v>
      </c>
      <c r="E26" s="226" t="s">
        <v>30</v>
      </c>
      <c r="F26" s="249" t="s">
        <v>159</v>
      </c>
      <c r="G26" s="228" t="s">
        <v>160</v>
      </c>
      <c r="H26" s="226" t="s">
        <v>161</v>
      </c>
      <c r="I26" s="226" t="s">
        <v>162</v>
      </c>
      <c r="J26" s="230">
        <v>4727.7777777777783</v>
      </c>
      <c r="K26" s="231">
        <v>851</v>
      </c>
      <c r="L26" s="224"/>
      <c r="M26" s="224"/>
      <c r="N26" s="115">
        <f>J26+K26</f>
        <v>5578.7777777777783</v>
      </c>
    </row>
    <row r="27" spans="1:15">
      <c r="A27" s="226" t="s">
        <v>156</v>
      </c>
      <c r="B27" s="111">
        <v>9997</v>
      </c>
      <c r="C27" s="112" t="s">
        <v>168</v>
      </c>
      <c r="D27" s="226" t="s">
        <v>145</v>
      </c>
      <c r="E27" s="226" t="s">
        <v>30</v>
      </c>
      <c r="F27" s="250">
        <v>1006201245</v>
      </c>
      <c r="G27" s="228" t="s">
        <v>163</v>
      </c>
      <c r="H27" s="250" t="s">
        <v>164</v>
      </c>
      <c r="I27" s="226"/>
      <c r="J27" s="230">
        <v>4730</v>
      </c>
      <c r="K27" s="231">
        <v>851</v>
      </c>
      <c r="L27" s="224"/>
      <c r="M27" s="224"/>
      <c r="N27" s="115">
        <f>J27+K27</f>
        <v>5581</v>
      </c>
    </row>
    <row r="28" spans="1:15">
      <c r="A28" s="226" t="s">
        <v>156</v>
      </c>
      <c r="B28" s="111">
        <v>9997</v>
      </c>
      <c r="C28" s="112" t="s">
        <v>169</v>
      </c>
      <c r="D28" s="226" t="s">
        <v>158</v>
      </c>
      <c r="E28" s="226" t="s">
        <v>30</v>
      </c>
      <c r="F28" s="250">
        <v>1006201242</v>
      </c>
      <c r="G28" s="228" t="s">
        <v>165</v>
      </c>
      <c r="H28" s="250" t="s">
        <v>166</v>
      </c>
      <c r="I28" s="226" t="s">
        <v>167</v>
      </c>
      <c r="J28" s="230">
        <v>267</v>
      </c>
      <c r="K28" s="231">
        <v>48</v>
      </c>
      <c r="L28" s="224"/>
      <c r="M28" s="224"/>
      <c r="N28" s="115">
        <f>J28+K28</f>
        <v>315</v>
      </c>
    </row>
    <row r="29" spans="1:15">
      <c r="A29" s="191"/>
      <c r="B29" s="191"/>
      <c r="C29" s="191"/>
      <c r="D29" s="191"/>
      <c r="E29" s="189"/>
      <c r="F29" s="189"/>
      <c r="G29" s="189"/>
      <c r="H29" s="191"/>
      <c r="I29" s="191"/>
      <c r="J29" s="224"/>
      <c r="K29" s="224"/>
      <c r="L29" s="224"/>
      <c r="M29" s="224"/>
      <c r="N29" s="224"/>
    </row>
    <row r="30" spans="1:15">
      <c r="A30" s="191"/>
      <c r="B30" s="191"/>
      <c r="C30" s="191"/>
      <c r="D30" s="191"/>
      <c r="E30" s="189"/>
      <c r="F30" s="189"/>
      <c r="G30" s="189"/>
      <c r="H30" s="10" t="s">
        <v>36</v>
      </c>
      <c r="I30" s="191"/>
      <c r="J30" s="16">
        <f>SUM(J26:J28)</f>
        <v>9724.7777777777774</v>
      </c>
      <c r="K30" s="16">
        <f>SUM(K26:K28)</f>
        <v>1750</v>
      </c>
      <c r="L30" s="16"/>
      <c r="M30" s="16"/>
      <c r="N30" s="16">
        <f>SUM(N26:N28)</f>
        <v>11474.777777777777</v>
      </c>
    </row>
    <row r="31" spans="1:15">
      <c r="A31" s="191"/>
      <c r="B31" s="191"/>
      <c r="C31" s="191"/>
      <c r="D31" s="191"/>
      <c r="E31" s="189"/>
      <c r="F31" s="189"/>
      <c r="G31" s="189"/>
      <c r="H31" s="243" t="s">
        <v>152</v>
      </c>
      <c r="I31" s="191"/>
      <c r="J31" s="224"/>
      <c r="K31" s="16">
        <v>9914</v>
      </c>
      <c r="L31" s="224"/>
      <c r="M31" s="224"/>
      <c r="N31" s="224"/>
    </row>
    <row r="32" spans="1:15">
      <c r="A32" s="191"/>
      <c r="B32" s="191"/>
      <c r="C32" s="191"/>
      <c r="D32" s="191"/>
      <c r="E32" s="189"/>
      <c r="F32" s="189"/>
      <c r="G32" s="189"/>
      <c r="H32" s="243" t="s">
        <v>153</v>
      </c>
      <c r="I32" s="191"/>
      <c r="J32" s="224"/>
      <c r="K32" s="16">
        <f>K31-K30</f>
        <v>8164</v>
      </c>
      <c r="L32" s="224"/>
      <c r="M32" s="224"/>
      <c r="N32" s="224"/>
    </row>
    <row r="36" spans="1:14">
      <c r="A36" s="226" t="s">
        <v>995</v>
      </c>
      <c r="B36" s="111">
        <v>9997</v>
      </c>
      <c r="C36" s="112" t="s">
        <v>996</v>
      </c>
      <c r="D36" s="226" t="s">
        <v>145</v>
      </c>
      <c r="E36" s="226" t="s">
        <v>30</v>
      </c>
      <c r="F36" s="250">
        <v>1007201450</v>
      </c>
      <c r="G36" s="228" t="s">
        <v>1010</v>
      </c>
      <c r="H36" s="250" t="s">
        <v>1011</v>
      </c>
      <c r="I36" s="226" t="s">
        <v>1012</v>
      </c>
      <c r="J36" s="262">
        <v>4731</v>
      </c>
      <c r="K36" s="263">
        <v>852</v>
      </c>
      <c r="L36" s="261"/>
      <c r="M36" s="261"/>
      <c r="N36" s="115">
        <f>J36+K36</f>
        <v>5583</v>
      </c>
    </row>
    <row r="37" spans="1:14">
      <c r="A37" s="226" t="s">
        <v>995</v>
      </c>
      <c r="B37" s="111">
        <v>9997</v>
      </c>
      <c r="C37" s="112" t="s">
        <v>997</v>
      </c>
      <c r="D37" s="226" t="s">
        <v>145</v>
      </c>
      <c r="E37" s="226" t="s">
        <v>30</v>
      </c>
      <c r="F37" s="250">
        <v>1007201450</v>
      </c>
      <c r="G37" s="228" t="s">
        <v>1013</v>
      </c>
      <c r="H37" s="250" t="s">
        <v>1014</v>
      </c>
      <c r="I37" s="226" t="s">
        <v>1012</v>
      </c>
      <c r="J37" s="262">
        <v>116</v>
      </c>
      <c r="K37" s="263">
        <v>21</v>
      </c>
      <c r="L37" s="261"/>
      <c r="M37" s="261"/>
      <c r="N37" s="115">
        <f t="shared" ref="N37:N48" si="0">J37+K37</f>
        <v>137</v>
      </c>
    </row>
    <row r="38" spans="1:14">
      <c r="A38" s="226" t="s">
        <v>995</v>
      </c>
      <c r="B38" s="111">
        <v>9997</v>
      </c>
      <c r="C38" s="112" t="s">
        <v>998</v>
      </c>
      <c r="D38" s="226" t="s">
        <v>1009</v>
      </c>
      <c r="E38" s="226" t="s">
        <v>30</v>
      </c>
      <c r="F38" s="250">
        <v>1007201449</v>
      </c>
      <c r="G38" s="228" t="s">
        <v>1017</v>
      </c>
      <c r="H38" s="250" t="s">
        <v>1018</v>
      </c>
      <c r="I38" s="226" t="s">
        <v>1019</v>
      </c>
      <c r="J38" s="262">
        <v>1821</v>
      </c>
      <c r="K38" s="263">
        <v>328</v>
      </c>
      <c r="L38" s="261"/>
      <c r="M38" s="261"/>
      <c r="N38" s="115">
        <f t="shared" si="0"/>
        <v>2149</v>
      </c>
    </row>
    <row r="39" spans="1:14">
      <c r="A39" s="226" t="s">
        <v>995</v>
      </c>
      <c r="B39" s="111">
        <v>9997</v>
      </c>
      <c r="C39" s="112" t="s">
        <v>999</v>
      </c>
      <c r="D39" s="226" t="s">
        <v>1009</v>
      </c>
      <c r="E39" s="226" t="s">
        <v>30</v>
      </c>
      <c r="F39" s="250">
        <v>1007201449</v>
      </c>
      <c r="G39" s="228" t="s">
        <v>1020</v>
      </c>
      <c r="H39" s="250" t="s">
        <v>1021</v>
      </c>
      <c r="I39" s="226" t="s">
        <v>1019</v>
      </c>
      <c r="J39" s="262">
        <v>6821</v>
      </c>
      <c r="K39" s="263">
        <v>1228</v>
      </c>
      <c r="L39" s="261"/>
      <c r="M39" s="261"/>
      <c r="N39" s="115">
        <f t="shared" si="0"/>
        <v>8049</v>
      </c>
    </row>
    <row r="40" spans="1:14">
      <c r="A40" s="226" t="s">
        <v>995</v>
      </c>
      <c r="B40" s="111">
        <v>9997</v>
      </c>
      <c r="C40" s="112" t="s">
        <v>1000</v>
      </c>
      <c r="D40" s="226" t="s">
        <v>1009</v>
      </c>
      <c r="E40" s="226" t="s">
        <v>30</v>
      </c>
      <c r="F40" s="250">
        <v>1007201449</v>
      </c>
      <c r="G40" s="228" t="s">
        <v>1022</v>
      </c>
      <c r="H40" s="250" t="s">
        <v>1023</v>
      </c>
      <c r="I40" s="226" t="s">
        <v>1019</v>
      </c>
      <c r="J40" s="262">
        <v>4728</v>
      </c>
      <c r="K40" s="263">
        <v>851</v>
      </c>
      <c r="L40" s="261"/>
      <c r="M40" s="261"/>
      <c r="N40" s="115">
        <f t="shared" si="0"/>
        <v>5579</v>
      </c>
    </row>
    <row r="41" spans="1:14">
      <c r="A41" s="226" t="s">
        <v>995</v>
      </c>
      <c r="B41" s="111">
        <v>9997</v>
      </c>
      <c r="C41" s="112" t="s">
        <v>1001</v>
      </c>
      <c r="D41" s="226" t="s">
        <v>1009</v>
      </c>
      <c r="E41" s="226" t="s">
        <v>30</v>
      </c>
      <c r="F41" s="250">
        <v>1007201449</v>
      </c>
      <c r="G41" s="228" t="s">
        <v>1024</v>
      </c>
      <c r="H41" s="250" t="s">
        <v>1025</v>
      </c>
      <c r="I41" s="226" t="s">
        <v>1019</v>
      </c>
      <c r="J41" s="262">
        <v>158</v>
      </c>
      <c r="K41" s="263">
        <v>28</v>
      </c>
      <c r="L41" s="261"/>
      <c r="M41" s="261"/>
      <c r="N41" s="115">
        <f t="shared" si="0"/>
        <v>186</v>
      </c>
    </row>
    <row r="42" spans="1:14">
      <c r="A42" s="226" t="s">
        <v>995</v>
      </c>
      <c r="B42" s="111">
        <v>9997</v>
      </c>
      <c r="C42" s="112" t="s">
        <v>1002</v>
      </c>
      <c r="D42" s="226" t="s">
        <v>1009</v>
      </c>
      <c r="E42" s="226" t="s">
        <v>30</v>
      </c>
      <c r="F42" s="250">
        <v>1007201449</v>
      </c>
      <c r="G42" s="228" t="s">
        <v>1026</v>
      </c>
      <c r="H42" s="250" t="s">
        <v>1027</v>
      </c>
      <c r="I42" s="226" t="s">
        <v>1019</v>
      </c>
      <c r="J42" s="262">
        <v>3312</v>
      </c>
      <c r="K42" s="263">
        <v>596</v>
      </c>
      <c r="L42" s="261"/>
      <c r="M42" s="261"/>
      <c r="N42" s="115">
        <f t="shared" si="0"/>
        <v>3908</v>
      </c>
    </row>
    <row r="43" spans="1:14">
      <c r="A43" s="226" t="s">
        <v>995</v>
      </c>
      <c r="B43" s="111">
        <v>9997</v>
      </c>
      <c r="C43" s="112" t="s">
        <v>1003</v>
      </c>
      <c r="D43" s="226" t="s">
        <v>1009</v>
      </c>
      <c r="E43" s="226" t="s">
        <v>30</v>
      </c>
      <c r="F43" s="250">
        <v>1007201449</v>
      </c>
      <c r="G43" s="228" t="s">
        <v>1028</v>
      </c>
      <c r="H43" s="250" t="s">
        <v>1029</v>
      </c>
      <c r="I43" s="226" t="s">
        <v>1019</v>
      </c>
      <c r="J43" s="262">
        <v>4500</v>
      </c>
      <c r="K43" s="263">
        <v>810</v>
      </c>
      <c r="L43" s="261"/>
      <c r="M43" s="261"/>
      <c r="N43" s="115">
        <f t="shared" si="0"/>
        <v>5310</v>
      </c>
    </row>
    <row r="44" spans="1:14">
      <c r="A44" s="226" t="s">
        <v>995</v>
      </c>
      <c r="B44" s="111">
        <v>9997</v>
      </c>
      <c r="C44" s="112" t="s">
        <v>1004</v>
      </c>
      <c r="D44" s="226" t="s">
        <v>1009</v>
      </c>
      <c r="E44" s="226" t="s">
        <v>30</v>
      </c>
      <c r="F44" s="250">
        <v>1007201449</v>
      </c>
      <c r="G44" s="228" t="s">
        <v>1030</v>
      </c>
      <c r="H44" s="250" t="s">
        <v>1031</v>
      </c>
      <c r="I44" s="226" t="s">
        <v>1019</v>
      </c>
      <c r="J44" s="262">
        <v>4500</v>
      </c>
      <c r="K44" s="263">
        <v>810</v>
      </c>
      <c r="L44" s="261"/>
      <c r="M44" s="261"/>
      <c r="N44" s="115">
        <f t="shared" si="0"/>
        <v>5310</v>
      </c>
    </row>
    <row r="45" spans="1:14">
      <c r="A45" s="226" t="s">
        <v>995</v>
      </c>
      <c r="B45" s="111">
        <v>9997</v>
      </c>
      <c r="C45" s="112" t="s">
        <v>1005</v>
      </c>
      <c r="D45" s="226" t="s">
        <v>1009</v>
      </c>
      <c r="E45" s="226" t="s">
        <v>30</v>
      </c>
      <c r="F45" s="250">
        <v>1007201449</v>
      </c>
      <c r="G45" s="228" t="s">
        <v>1032</v>
      </c>
      <c r="H45" s="250" t="s">
        <v>1033</v>
      </c>
      <c r="I45" s="226" t="s">
        <v>1019</v>
      </c>
      <c r="J45" s="262">
        <v>5000</v>
      </c>
      <c r="K45" s="263">
        <v>900</v>
      </c>
      <c r="L45" s="261"/>
      <c r="M45" s="261"/>
      <c r="N45" s="115">
        <f t="shared" si="0"/>
        <v>5900</v>
      </c>
    </row>
    <row r="46" spans="1:14">
      <c r="A46" s="226" t="s">
        <v>995</v>
      </c>
      <c r="B46" s="111">
        <v>9997</v>
      </c>
      <c r="C46" s="112" t="s">
        <v>1006</v>
      </c>
      <c r="D46" s="226" t="s">
        <v>145</v>
      </c>
      <c r="E46" s="226" t="s">
        <v>30</v>
      </c>
      <c r="F46" s="226">
        <v>1007201450</v>
      </c>
      <c r="G46" s="226" t="s">
        <v>1034</v>
      </c>
      <c r="H46" s="226" t="s">
        <v>1035</v>
      </c>
      <c r="I46" s="265" t="s">
        <v>1042</v>
      </c>
      <c r="J46" s="230">
        <v>212</v>
      </c>
      <c r="K46" s="264">
        <v>38.135593220338983</v>
      </c>
      <c r="L46" s="261"/>
      <c r="M46" s="261"/>
      <c r="N46" s="115">
        <f t="shared" si="0"/>
        <v>250.13559322033899</v>
      </c>
    </row>
    <row r="47" spans="1:14">
      <c r="A47" s="226" t="s">
        <v>995</v>
      </c>
      <c r="B47" s="111">
        <v>9997</v>
      </c>
      <c r="C47" s="112" t="s">
        <v>1007</v>
      </c>
      <c r="D47" s="226" t="s">
        <v>1009</v>
      </c>
      <c r="E47" s="226" t="s">
        <v>30</v>
      </c>
      <c r="F47" s="226">
        <v>1007201449</v>
      </c>
      <c r="G47" s="226" t="s">
        <v>1036</v>
      </c>
      <c r="H47" s="226" t="s">
        <v>1037</v>
      </c>
      <c r="I47" s="265" t="s">
        <v>1042</v>
      </c>
      <c r="J47" s="230">
        <v>1271</v>
      </c>
      <c r="K47" s="264">
        <v>228.81355932203388</v>
      </c>
      <c r="L47" s="261"/>
      <c r="M47" s="261"/>
      <c r="N47" s="115">
        <f t="shared" si="0"/>
        <v>1499.8135593220338</v>
      </c>
    </row>
    <row r="48" spans="1:14">
      <c r="A48" s="226" t="s">
        <v>995</v>
      </c>
      <c r="B48" s="111">
        <v>9997</v>
      </c>
      <c r="C48" s="112" t="s">
        <v>1008</v>
      </c>
      <c r="D48" s="226" t="s">
        <v>1009</v>
      </c>
      <c r="E48" s="226" t="s">
        <v>30</v>
      </c>
      <c r="F48" s="226">
        <v>1007201449</v>
      </c>
      <c r="G48" s="226" t="s">
        <v>1038</v>
      </c>
      <c r="H48" s="226" t="s">
        <v>1039</v>
      </c>
      <c r="I48" s="265" t="s">
        <v>1042</v>
      </c>
      <c r="J48" s="230">
        <v>636</v>
      </c>
      <c r="K48" s="264">
        <v>114.40677966101694</v>
      </c>
      <c r="L48" s="261"/>
      <c r="M48" s="261"/>
      <c r="N48" s="115">
        <f t="shared" si="0"/>
        <v>750.40677966101691</v>
      </c>
    </row>
    <row r="49" spans="1:14">
      <c r="A49" s="226" t="s">
        <v>995</v>
      </c>
      <c r="B49" s="111">
        <v>9997</v>
      </c>
      <c r="C49" s="112" t="s">
        <v>1040</v>
      </c>
      <c r="D49" s="226" t="s">
        <v>145</v>
      </c>
      <c r="E49" s="226" t="s">
        <v>30</v>
      </c>
      <c r="F49" s="250">
        <v>1007201450</v>
      </c>
      <c r="G49" s="228" t="s">
        <v>1015</v>
      </c>
      <c r="H49" s="250" t="s">
        <v>1016</v>
      </c>
      <c r="I49" s="226" t="s">
        <v>1012</v>
      </c>
      <c r="J49" s="262">
        <v>-3190</v>
      </c>
      <c r="K49" s="263">
        <v>-574</v>
      </c>
      <c r="L49" s="261"/>
      <c r="M49" s="261"/>
      <c r="N49" s="115">
        <f>J49+K49</f>
        <v>-3764</v>
      </c>
    </row>
    <row r="50" spans="1:14">
      <c r="A50" s="191"/>
      <c r="B50" s="191"/>
      <c r="C50" s="191"/>
      <c r="D50" s="191"/>
      <c r="E50" s="189"/>
      <c r="F50" s="189"/>
      <c r="G50" s="189"/>
      <c r="H50" s="10" t="s">
        <v>36</v>
      </c>
      <c r="I50" s="10"/>
      <c r="J50" s="16">
        <f>SUM(J36:J49)</f>
        <v>34616</v>
      </c>
      <c r="K50" s="16">
        <f>SUM(K36:K49)</f>
        <v>6231.3559322033898</v>
      </c>
      <c r="L50" s="16"/>
      <c r="M50" s="16"/>
      <c r="N50" s="16">
        <f>SUM(N36:N49)</f>
        <v>40847.355932203391</v>
      </c>
    </row>
    <row r="51" spans="1:14">
      <c r="A51" s="191"/>
      <c r="B51" s="191"/>
      <c r="C51" s="191"/>
      <c r="D51" s="191"/>
      <c r="E51" s="189"/>
      <c r="F51" s="189"/>
      <c r="G51" s="189"/>
      <c r="H51" s="243" t="s">
        <v>152</v>
      </c>
      <c r="I51" s="191"/>
      <c r="J51" s="261"/>
      <c r="K51" s="16">
        <v>8164</v>
      </c>
      <c r="L51" s="261"/>
      <c r="M51" s="261"/>
      <c r="N51" s="261"/>
    </row>
    <row r="52" spans="1:14">
      <c r="A52" s="191"/>
      <c r="B52" s="191"/>
      <c r="C52" s="191"/>
      <c r="D52" s="191"/>
      <c r="E52" s="189"/>
      <c r="F52" s="189"/>
      <c r="G52" s="189"/>
      <c r="H52" s="243" t="s">
        <v>153</v>
      </c>
      <c r="I52" s="191"/>
      <c r="J52" s="261"/>
      <c r="K52" s="16">
        <f>K51-K50</f>
        <v>1932.6440677966102</v>
      </c>
      <c r="L52" s="261"/>
      <c r="M52" s="261"/>
      <c r="N52" s="261"/>
    </row>
    <row r="56" spans="1:14">
      <c r="A56" s="191" t="s">
        <v>1043</v>
      </c>
      <c r="B56" s="111">
        <v>9997</v>
      </c>
      <c r="C56" s="112" t="s">
        <v>1074</v>
      </c>
      <c r="D56" s="226" t="s">
        <v>145</v>
      </c>
      <c r="E56" s="226" t="s">
        <v>30</v>
      </c>
      <c r="F56" s="250">
        <v>1008201357</v>
      </c>
      <c r="G56" s="228" t="s">
        <v>1044</v>
      </c>
      <c r="H56" s="250" t="s">
        <v>1045</v>
      </c>
      <c r="I56" s="226" t="s">
        <v>1075</v>
      </c>
      <c r="J56" s="261">
        <v>1213</v>
      </c>
      <c r="K56" s="261">
        <v>218</v>
      </c>
      <c r="L56" s="261"/>
      <c r="M56" s="261"/>
      <c r="N56" s="115">
        <f>J56+K56</f>
        <v>1431</v>
      </c>
    </row>
    <row r="57" spans="1:14">
      <c r="A57" s="191" t="s">
        <v>1043</v>
      </c>
      <c r="B57" s="111">
        <v>9997</v>
      </c>
      <c r="C57" s="112" t="s">
        <v>1079</v>
      </c>
      <c r="D57" s="226" t="s">
        <v>145</v>
      </c>
      <c r="E57" s="226" t="s">
        <v>30</v>
      </c>
      <c r="F57" s="250">
        <v>1008201357</v>
      </c>
      <c r="G57" s="228" t="s">
        <v>1046</v>
      </c>
      <c r="H57" s="250" t="s">
        <v>1047</v>
      </c>
      <c r="I57" s="226" t="s">
        <v>1075</v>
      </c>
      <c r="J57" s="261">
        <v>4500</v>
      </c>
      <c r="K57" s="261">
        <v>810</v>
      </c>
      <c r="L57" s="261"/>
      <c r="M57" s="261"/>
      <c r="N57" s="115">
        <f t="shared" ref="N57:N72" si="1">J57+K57</f>
        <v>5310</v>
      </c>
    </row>
    <row r="58" spans="1:14">
      <c r="A58" s="191" t="s">
        <v>1043</v>
      </c>
      <c r="B58" s="111">
        <v>9997</v>
      </c>
      <c r="C58" s="112" t="s">
        <v>1080</v>
      </c>
      <c r="D58" s="226" t="s">
        <v>1009</v>
      </c>
      <c r="E58" s="226" t="s">
        <v>30</v>
      </c>
      <c r="F58" s="250">
        <v>1008201349</v>
      </c>
      <c r="G58" s="228" t="s">
        <v>1048</v>
      </c>
      <c r="H58" s="250" t="s">
        <v>1049</v>
      </c>
      <c r="I58" s="226" t="s">
        <v>1076</v>
      </c>
      <c r="J58" s="261">
        <v>12184</v>
      </c>
      <c r="K58" s="261">
        <v>2193</v>
      </c>
      <c r="L58" s="261"/>
      <c r="M58" s="261"/>
      <c r="N58" s="115">
        <f t="shared" si="1"/>
        <v>14377</v>
      </c>
    </row>
    <row r="59" spans="1:14">
      <c r="A59" s="191" t="s">
        <v>1043</v>
      </c>
      <c r="B59" s="111">
        <v>9997</v>
      </c>
      <c r="C59" s="112" t="s">
        <v>1081</v>
      </c>
      <c r="D59" s="226" t="s">
        <v>1009</v>
      </c>
      <c r="E59" s="226" t="s">
        <v>30</v>
      </c>
      <c r="F59" s="250">
        <v>1008201349</v>
      </c>
      <c r="G59" s="228" t="s">
        <v>1050</v>
      </c>
      <c r="H59" s="250" t="s">
        <v>1051</v>
      </c>
      <c r="I59" s="226" t="s">
        <v>1076</v>
      </c>
      <c r="J59" s="261">
        <v>2427</v>
      </c>
      <c r="K59" s="261">
        <v>437</v>
      </c>
      <c r="L59" s="261"/>
      <c r="M59" s="261"/>
      <c r="N59" s="115">
        <f t="shared" si="1"/>
        <v>2864</v>
      </c>
    </row>
    <row r="60" spans="1:14">
      <c r="A60" s="191" t="s">
        <v>1043</v>
      </c>
      <c r="B60" s="111">
        <v>9997</v>
      </c>
      <c r="C60" s="112" t="s">
        <v>1082</v>
      </c>
      <c r="D60" s="226" t="s">
        <v>1009</v>
      </c>
      <c r="E60" s="226" t="s">
        <v>30</v>
      </c>
      <c r="F60" s="250">
        <v>1008201349</v>
      </c>
      <c r="G60" s="228" t="s">
        <v>1052</v>
      </c>
      <c r="H60" s="250" t="s">
        <v>1053</v>
      </c>
      <c r="I60" s="226" t="s">
        <v>1076</v>
      </c>
      <c r="J60" s="261">
        <v>3246</v>
      </c>
      <c r="K60" s="261">
        <v>584</v>
      </c>
      <c r="L60" s="261"/>
      <c r="M60" s="261"/>
      <c r="N60" s="115">
        <f t="shared" si="1"/>
        <v>3830</v>
      </c>
    </row>
    <row r="61" spans="1:14">
      <c r="A61" s="191" t="s">
        <v>1043</v>
      </c>
      <c r="B61" s="111">
        <v>9997</v>
      </c>
      <c r="C61" s="112" t="s">
        <v>1083</v>
      </c>
      <c r="D61" s="226" t="s">
        <v>1009</v>
      </c>
      <c r="E61" s="226" t="s">
        <v>30</v>
      </c>
      <c r="F61" s="250">
        <v>1008201349</v>
      </c>
      <c r="G61" s="228" t="s">
        <v>1054</v>
      </c>
      <c r="H61" s="250" t="s">
        <v>1055</v>
      </c>
      <c r="I61" s="226" t="s">
        <v>1076</v>
      </c>
      <c r="J61" s="261">
        <v>3891</v>
      </c>
      <c r="K61" s="261">
        <v>700</v>
      </c>
      <c r="L61" s="261"/>
      <c r="M61" s="261"/>
      <c r="N61" s="115">
        <f t="shared" si="1"/>
        <v>4591</v>
      </c>
    </row>
    <row r="62" spans="1:14">
      <c r="A62" s="191" t="s">
        <v>1043</v>
      </c>
      <c r="B62" s="111">
        <v>9997</v>
      </c>
      <c r="C62" s="112" t="s">
        <v>1084</v>
      </c>
      <c r="D62" s="226" t="s">
        <v>1009</v>
      </c>
      <c r="E62" s="226" t="s">
        <v>30</v>
      </c>
      <c r="F62" s="250">
        <v>1008201349</v>
      </c>
      <c r="G62" s="228" t="s">
        <v>1056</v>
      </c>
      <c r="H62" s="250" t="s">
        <v>1057</v>
      </c>
      <c r="I62" s="226" t="s">
        <v>1076</v>
      </c>
      <c r="J62" s="261">
        <v>16333</v>
      </c>
      <c r="K62" s="261">
        <v>2940</v>
      </c>
      <c r="L62" s="261"/>
      <c r="M62" s="261"/>
      <c r="N62" s="115">
        <f t="shared" si="1"/>
        <v>19273</v>
      </c>
    </row>
    <row r="63" spans="1:14">
      <c r="A63" s="191" t="s">
        <v>1043</v>
      </c>
      <c r="B63" s="111">
        <v>9997</v>
      </c>
      <c r="C63" s="112" t="s">
        <v>1085</v>
      </c>
      <c r="D63" s="226" t="s">
        <v>1009</v>
      </c>
      <c r="E63" s="226" t="s">
        <v>30</v>
      </c>
      <c r="F63" s="250">
        <v>1008201349</v>
      </c>
      <c r="G63" s="228" t="s">
        <v>1058</v>
      </c>
      <c r="H63" s="250" t="s">
        <v>1059</v>
      </c>
      <c r="I63" s="226" t="s">
        <v>1076</v>
      </c>
      <c r="J63" s="261">
        <v>168</v>
      </c>
      <c r="K63" s="261">
        <v>30</v>
      </c>
      <c r="L63" s="261"/>
      <c r="M63" s="261"/>
      <c r="N63" s="115">
        <f t="shared" si="1"/>
        <v>198</v>
      </c>
    </row>
    <row r="64" spans="1:14">
      <c r="A64" s="191" t="s">
        <v>1043</v>
      </c>
      <c r="B64" s="111">
        <v>9997</v>
      </c>
      <c r="C64" s="112" t="s">
        <v>1086</v>
      </c>
      <c r="D64" s="226" t="s">
        <v>1009</v>
      </c>
      <c r="E64" s="226" t="s">
        <v>30</v>
      </c>
      <c r="F64" s="250">
        <v>1008201349</v>
      </c>
      <c r="G64" s="228" t="s">
        <v>1060</v>
      </c>
      <c r="H64" s="250" t="s">
        <v>1061</v>
      </c>
      <c r="I64" s="226" t="s">
        <v>1076</v>
      </c>
      <c r="J64" s="261">
        <v>140</v>
      </c>
      <c r="K64" s="261">
        <v>25</v>
      </c>
      <c r="L64" s="261"/>
      <c r="M64" s="261"/>
      <c r="N64" s="115">
        <f t="shared" si="1"/>
        <v>165</v>
      </c>
    </row>
    <row r="65" spans="1:19">
      <c r="A65" s="191" t="s">
        <v>1043</v>
      </c>
      <c r="B65" s="111">
        <v>9997</v>
      </c>
      <c r="C65" s="112" t="s">
        <v>1087</v>
      </c>
      <c r="D65" s="226" t="s">
        <v>1009</v>
      </c>
      <c r="E65" s="226" t="s">
        <v>30</v>
      </c>
      <c r="F65" s="250">
        <v>1008201349</v>
      </c>
      <c r="G65" s="228" t="s">
        <v>1062</v>
      </c>
      <c r="H65" s="250" t="s">
        <v>1063</v>
      </c>
      <c r="I65" s="226" t="s">
        <v>1076</v>
      </c>
      <c r="J65" s="261">
        <v>158</v>
      </c>
      <c r="K65" s="261">
        <v>28</v>
      </c>
      <c r="L65" s="261"/>
      <c r="M65" s="261"/>
      <c r="N65" s="115">
        <f t="shared" si="1"/>
        <v>186</v>
      </c>
    </row>
    <row r="66" spans="1:19">
      <c r="A66" s="191" t="s">
        <v>1043</v>
      </c>
      <c r="B66" s="111">
        <v>9997</v>
      </c>
      <c r="C66" s="112" t="s">
        <v>1088</v>
      </c>
      <c r="D66" s="226" t="s">
        <v>1066</v>
      </c>
      <c r="E66" s="226" t="s">
        <v>30</v>
      </c>
      <c r="F66" s="226">
        <v>1008200564</v>
      </c>
      <c r="G66" s="228" t="s">
        <v>1067</v>
      </c>
      <c r="H66" s="226" t="s">
        <v>1068</v>
      </c>
      <c r="I66" s="226" t="s">
        <v>1077</v>
      </c>
      <c r="J66" s="261">
        <v>4728</v>
      </c>
      <c r="K66" s="261">
        <v>851</v>
      </c>
      <c r="L66" s="261"/>
      <c r="M66" s="261"/>
      <c r="N66" s="115">
        <f t="shared" si="1"/>
        <v>5579</v>
      </c>
    </row>
    <row r="67" spans="1:19">
      <c r="A67" s="191" t="s">
        <v>1043</v>
      </c>
      <c r="B67" s="111">
        <v>9997</v>
      </c>
      <c r="C67" s="112" t="s">
        <v>1089</v>
      </c>
      <c r="D67" s="226" t="s">
        <v>1066</v>
      </c>
      <c r="E67" s="226" t="s">
        <v>30</v>
      </c>
      <c r="F67" s="226">
        <v>1008200869</v>
      </c>
      <c r="G67" s="270">
        <v>13082959</v>
      </c>
      <c r="H67" s="250" t="s">
        <v>1069</v>
      </c>
      <c r="I67" s="226" t="s">
        <v>1078</v>
      </c>
      <c r="J67" s="261">
        <v>2728</v>
      </c>
      <c r="K67" s="261">
        <v>491</v>
      </c>
      <c r="L67" s="261"/>
      <c r="M67" s="261"/>
      <c r="N67" s="115">
        <f t="shared" si="1"/>
        <v>3219</v>
      </c>
    </row>
    <row r="68" spans="1:19">
      <c r="A68" s="191" t="s">
        <v>1043</v>
      </c>
      <c r="B68" s="111">
        <v>9997</v>
      </c>
      <c r="C68" s="112" t="s">
        <v>1090</v>
      </c>
      <c r="D68" s="226" t="s">
        <v>1066</v>
      </c>
      <c r="E68" s="226" t="s">
        <v>30</v>
      </c>
      <c r="F68" s="226">
        <v>1008201357</v>
      </c>
      <c r="G68" s="226" t="s">
        <v>1070</v>
      </c>
      <c r="H68" s="226" t="s">
        <v>1071</v>
      </c>
      <c r="I68" s="226" t="s">
        <v>1075</v>
      </c>
      <c r="J68" s="261">
        <v>6313.5593220338978</v>
      </c>
      <c r="K68" s="261">
        <v>1136</v>
      </c>
      <c r="L68" s="261"/>
      <c r="M68" s="261"/>
      <c r="N68" s="115">
        <f t="shared" si="1"/>
        <v>7449.5593220338978</v>
      </c>
    </row>
    <row r="69" spans="1:19">
      <c r="A69" s="191" t="s">
        <v>1043</v>
      </c>
      <c r="B69" s="111">
        <v>9997</v>
      </c>
      <c r="C69" s="112" t="s">
        <v>1091</v>
      </c>
      <c r="D69" s="226" t="s">
        <v>1009</v>
      </c>
      <c r="E69" s="226" t="s">
        <v>30</v>
      </c>
      <c r="F69" s="226">
        <v>1008201349</v>
      </c>
      <c r="G69" s="226" t="s">
        <v>1072</v>
      </c>
      <c r="H69" s="226" t="s">
        <v>1073</v>
      </c>
      <c r="I69" s="226" t="s">
        <v>1076</v>
      </c>
      <c r="J69" s="271">
        <f>211.864406779661-17</f>
        <v>194.86440677966101</v>
      </c>
      <c r="K69" s="261">
        <v>38</v>
      </c>
      <c r="L69" s="261"/>
      <c r="M69" s="261"/>
      <c r="N69" s="115">
        <f t="shared" si="1"/>
        <v>232.86440677966101</v>
      </c>
    </row>
    <row r="70" spans="1:19">
      <c r="A70" s="191" t="s">
        <v>1043</v>
      </c>
      <c r="B70" s="111">
        <v>9997</v>
      </c>
      <c r="C70" s="112" t="s">
        <v>1092</v>
      </c>
      <c r="D70" s="226" t="s">
        <v>1009</v>
      </c>
      <c r="E70" s="226" t="s">
        <v>30</v>
      </c>
      <c r="F70" s="250">
        <v>1008201349</v>
      </c>
      <c r="G70" s="228" t="s">
        <v>1028</v>
      </c>
      <c r="H70" s="250" t="s">
        <v>1029</v>
      </c>
      <c r="I70" s="226" t="s">
        <v>1076</v>
      </c>
      <c r="J70" s="261">
        <v>-4500</v>
      </c>
      <c r="K70" s="261">
        <f>J70*18%</f>
        <v>-810</v>
      </c>
      <c r="L70" s="261"/>
      <c r="M70" s="261"/>
      <c r="N70" s="115">
        <f t="shared" si="1"/>
        <v>-5310</v>
      </c>
    </row>
    <row r="71" spans="1:19">
      <c r="A71" s="191" t="s">
        <v>1043</v>
      </c>
      <c r="B71" s="111">
        <v>9997</v>
      </c>
      <c r="C71" s="112" t="s">
        <v>1093</v>
      </c>
      <c r="D71" s="226" t="s">
        <v>1009</v>
      </c>
      <c r="E71" s="226" t="s">
        <v>30</v>
      </c>
      <c r="F71" s="250">
        <v>1008201349</v>
      </c>
      <c r="G71" s="228" t="s">
        <v>1030</v>
      </c>
      <c r="H71" s="250" t="s">
        <v>1031</v>
      </c>
      <c r="I71" s="226" t="s">
        <v>1076</v>
      </c>
      <c r="J71" s="261">
        <v>-4500</v>
      </c>
      <c r="K71" s="261">
        <f>J71*18%</f>
        <v>-810</v>
      </c>
      <c r="L71" s="261"/>
      <c r="M71" s="261"/>
      <c r="N71" s="115">
        <f t="shared" si="1"/>
        <v>-5310</v>
      </c>
    </row>
    <row r="72" spans="1:19">
      <c r="A72" s="191" t="s">
        <v>1043</v>
      </c>
      <c r="B72" s="111">
        <v>9997</v>
      </c>
      <c r="C72" s="112" t="s">
        <v>1094</v>
      </c>
      <c r="D72" s="226" t="s">
        <v>1009</v>
      </c>
      <c r="E72" s="226" t="s">
        <v>30</v>
      </c>
      <c r="F72" s="250">
        <v>1008201349</v>
      </c>
      <c r="G72" s="228" t="s">
        <v>1064</v>
      </c>
      <c r="H72" s="250" t="s">
        <v>1065</v>
      </c>
      <c r="I72" s="226" t="s">
        <v>1076</v>
      </c>
      <c r="J72" s="261">
        <v>-4500</v>
      </c>
      <c r="K72" s="261">
        <f>J72*18%</f>
        <v>-810</v>
      </c>
      <c r="L72" s="261"/>
      <c r="M72" s="261"/>
      <c r="N72" s="115">
        <f t="shared" si="1"/>
        <v>-5310</v>
      </c>
    </row>
    <row r="73" spans="1:19">
      <c r="A73" s="191"/>
      <c r="B73" s="191"/>
      <c r="C73" s="191"/>
      <c r="D73" s="191"/>
      <c r="E73" s="189"/>
      <c r="F73" s="189"/>
      <c r="G73" s="189"/>
      <c r="H73" s="10" t="s">
        <v>36</v>
      </c>
      <c r="I73" s="191"/>
      <c r="J73" s="16">
        <f>SUM(J56:J72)</f>
        <v>44724.423728813563</v>
      </c>
      <c r="K73" s="16">
        <f>SUM(K56:K72)</f>
        <v>8051</v>
      </c>
      <c r="L73" s="261"/>
      <c r="M73" s="261"/>
      <c r="N73" s="16">
        <f>SUM(N56:N72)</f>
        <v>52775.423728813548</v>
      </c>
    </row>
    <row r="74" spans="1:19">
      <c r="A74" s="191"/>
      <c r="B74" s="191"/>
      <c r="C74" s="191"/>
      <c r="D74" s="191"/>
      <c r="E74" s="189"/>
      <c r="F74" s="189"/>
      <c r="G74" s="189"/>
      <c r="H74" s="243" t="s">
        <v>152</v>
      </c>
      <c r="I74" s="191"/>
      <c r="J74" s="275">
        <v>10735</v>
      </c>
      <c r="K74" s="261">
        <v>1933</v>
      </c>
      <c r="L74" s="261"/>
      <c r="M74" s="261"/>
      <c r="N74" s="16">
        <f>SUM(J74:M74)</f>
        <v>12668</v>
      </c>
    </row>
    <row r="75" spans="1:19">
      <c r="A75" s="191"/>
      <c r="B75" s="191"/>
      <c r="C75" s="191"/>
      <c r="D75" s="191"/>
      <c r="E75" s="189"/>
      <c r="F75" s="189"/>
      <c r="G75" s="189"/>
      <c r="H75" s="243" t="s">
        <v>153</v>
      </c>
      <c r="I75" s="191"/>
      <c r="J75" s="16">
        <f>J73-J74</f>
        <v>33989.423728813563</v>
      </c>
      <c r="K75" s="16">
        <f>K73-K74</f>
        <v>6118</v>
      </c>
      <c r="L75" s="261"/>
      <c r="M75" s="261"/>
      <c r="N75" s="16">
        <f>SUM(J75:M75)</f>
        <v>40107.423728813563</v>
      </c>
    </row>
    <row r="77" spans="1:19">
      <c r="J77" s="87">
        <v>33989</v>
      </c>
      <c r="K77" s="87">
        <v>6118</v>
      </c>
      <c r="L77" s="87"/>
      <c r="M77" s="87"/>
      <c r="N77" s="87">
        <v>40107</v>
      </c>
    </row>
    <row r="79" spans="1:19">
      <c r="K79" s="232"/>
    </row>
    <row r="80" spans="1:19">
      <c r="A80" s="228" t="s">
        <v>1100</v>
      </c>
      <c r="B80" s="111">
        <v>9997</v>
      </c>
      <c r="C80" s="112" t="s">
        <v>1148</v>
      </c>
      <c r="D80" s="226" t="s">
        <v>145</v>
      </c>
      <c r="E80" s="226" t="s">
        <v>30</v>
      </c>
      <c r="F80" s="250">
        <v>1009201384</v>
      </c>
      <c r="G80" s="228" t="s">
        <v>1101</v>
      </c>
      <c r="H80" s="250" t="s">
        <v>1123</v>
      </c>
      <c r="I80" s="226" t="s">
        <v>1142</v>
      </c>
      <c r="J80" s="279">
        <v>641</v>
      </c>
      <c r="K80" s="280">
        <v>115</v>
      </c>
      <c r="L80" s="261"/>
      <c r="M80" s="261"/>
      <c r="N80" s="115">
        <f t="shared" ref="N80:N102" si="2">J80+K80</f>
        <v>756</v>
      </c>
      <c r="P80" s="281">
        <f>J80</f>
        <v>641</v>
      </c>
      <c r="Q80" s="106">
        <f>P80*18%</f>
        <v>115.38</v>
      </c>
      <c r="S80" s="281">
        <f>P80+Q80</f>
        <v>756.38</v>
      </c>
    </row>
    <row r="81" spans="1:19">
      <c r="A81" s="228" t="s">
        <v>1100</v>
      </c>
      <c r="B81" s="111">
        <v>9997</v>
      </c>
      <c r="C81" s="112" t="s">
        <v>1149</v>
      </c>
      <c r="D81" s="226" t="s">
        <v>145</v>
      </c>
      <c r="E81" s="226" t="s">
        <v>30</v>
      </c>
      <c r="F81" s="250">
        <v>1009201384</v>
      </c>
      <c r="G81" s="228" t="s">
        <v>1102</v>
      </c>
      <c r="H81" s="250" t="s">
        <v>1124</v>
      </c>
      <c r="I81" s="226" t="s">
        <v>1142</v>
      </c>
      <c r="J81" s="279">
        <v>3187</v>
      </c>
      <c r="K81" s="280">
        <v>574</v>
      </c>
      <c r="L81" s="261"/>
      <c r="M81" s="261"/>
      <c r="N81" s="115">
        <f t="shared" si="2"/>
        <v>3761</v>
      </c>
      <c r="P81" s="281">
        <f t="shared" ref="P81:P103" si="3">J81</f>
        <v>3187</v>
      </c>
      <c r="Q81" s="210">
        <f t="shared" ref="Q81:Q103" si="4">P81*18%</f>
        <v>573.66</v>
      </c>
      <c r="S81" s="281">
        <f t="shared" ref="S81:S103" si="5">P81+Q81</f>
        <v>3760.66</v>
      </c>
    </row>
    <row r="82" spans="1:19">
      <c r="A82" s="228" t="s">
        <v>1100</v>
      </c>
      <c r="B82" s="111">
        <v>9997</v>
      </c>
      <c r="C82" s="112" t="s">
        <v>1150</v>
      </c>
      <c r="D82" s="226" t="s">
        <v>145</v>
      </c>
      <c r="E82" s="226" t="s">
        <v>30</v>
      </c>
      <c r="F82" s="250">
        <v>1009201384</v>
      </c>
      <c r="G82" s="228" t="s">
        <v>1103</v>
      </c>
      <c r="H82" s="250" t="s">
        <v>1125</v>
      </c>
      <c r="I82" s="226" t="s">
        <v>1142</v>
      </c>
      <c r="J82" s="279">
        <v>89</v>
      </c>
      <c r="K82" s="280">
        <v>16</v>
      </c>
      <c r="L82" s="261"/>
      <c r="M82" s="261"/>
      <c r="N82" s="115">
        <f t="shared" si="2"/>
        <v>105</v>
      </c>
      <c r="P82" s="281">
        <f t="shared" si="3"/>
        <v>89</v>
      </c>
      <c r="Q82" s="210">
        <f t="shared" si="4"/>
        <v>16.02</v>
      </c>
      <c r="S82" s="281">
        <f t="shared" si="5"/>
        <v>105.02</v>
      </c>
    </row>
    <row r="83" spans="1:19">
      <c r="A83" s="228" t="s">
        <v>1100</v>
      </c>
      <c r="B83" s="111">
        <v>9997</v>
      </c>
      <c r="C83" s="112" t="s">
        <v>1151</v>
      </c>
      <c r="D83" s="226" t="s">
        <v>145</v>
      </c>
      <c r="E83" s="226" t="s">
        <v>30</v>
      </c>
      <c r="F83" s="250">
        <v>1009201384</v>
      </c>
      <c r="G83" s="228" t="s">
        <v>1104</v>
      </c>
      <c r="H83" s="250" t="s">
        <v>1126</v>
      </c>
      <c r="I83" s="226" t="s">
        <v>1142</v>
      </c>
      <c r="J83" s="279">
        <v>2523</v>
      </c>
      <c r="K83" s="280">
        <v>454</v>
      </c>
      <c r="L83" s="261"/>
      <c r="M83" s="261"/>
      <c r="N83" s="115">
        <f t="shared" si="2"/>
        <v>2977</v>
      </c>
      <c r="P83" s="281">
        <f t="shared" si="3"/>
        <v>2523</v>
      </c>
      <c r="Q83" s="210">
        <f t="shared" si="4"/>
        <v>454.14</v>
      </c>
      <c r="S83" s="281">
        <f t="shared" si="5"/>
        <v>2977.14</v>
      </c>
    </row>
    <row r="84" spans="1:19">
      <c r="A84" s="228" t="s">
        <v>1100</v>
      </c>
      <c r="B84" s="111">
        <v>9997</v>
      </c>
      <c r="C84" s="112" t="s">
        <v>1152</v>
      </c>
      <c r="D84" s="226" t="s">
        <v>145</v>
      </c>
      <c r="E84" s="226" t="s">
        <v>30</v>
      </c>
      <c r="F84" s="250">
        <v>1009201384</v>
      </c>
      <c r="G84" s="228" t="s">
        <v>1105</v>
      </c>
      <c r="H84" s="250" t="s">
        <v>1127</v>
      </c>
      <c r="I84" s="226" t="s">
        <v>1142</v>
      </c>
      <c r="J84" s="279">
        <v>2000</v>
      </c>
      <c r="K84" s="280">
        <v>360</v>
      </c>
      <c r="L84" s="261"/>
      <c r="M84" s="261"/>
      <c r="N84" s="115">
        <f t="shared" si="2"/>
        <v>2360</v>
      </c>
      <c r="P84" s="281">
        <f t="shared" si="3"/>
        <v>2000</v>
      </c>
      <c r="Q84" s="210">
        <f t="shared" si="4"/>
        <v>360</v>
      </c>
      <c r="S84" s="281">
        <f t="shared" si="5"/>
        <v>2360</v>
      </c>
    </row>
    <row r="85" spans="1:19">
      <c r="A85" s="228" t="s">
        <v>1100</v>
      </c>
      <c r="B85" s="111">
        <v>9997</v>
      </c>
      <c r="C85" s="112" t="s">
        <v>1153</v>
      </c>
      <c r="D85" s="226" t="s">
        <v>145</v>
      </c>
      <c r="E85" s="226" t="s">
        <v>30</v>
      </c>
      <c r="F85" s="250">
        <v>1009201384</v>
      </c>
      <c r="G85" s="228" t="s">
        <v>1106</v>
      </c>
      <c r="H85" s="226" t="s">
        <v>1128</v>
      </c>
      <c r="I85" s="226" t="s">
        <v>1142</v>
      </c>
      <c r="J85" s="279">
        <v>160</v>
      </c>
      <c r="K85" s="280">
        <v>29</v>
      </c>
      <c r="L85" s="261"/>
      <c r="M85" s="261"/>
      <c r="N85" s="115">
        <f t="shared" si="2"/>
        <v>189</v>
      </c>
      <c r="P85" s="281">
        <f t="shared" si="3"/>
        <v>160</v>
      </c>
      <c r="Q85" s="210">
        <f t="shared" si="4"/>
        <v>28.799999999999997</v>
      </c>
      <c r="S85" s="281">
        <f t="shared" si="5"/>
        <v>188.8</v>
      </c>
    </row>
    <row r="86" spans="1:19">
      <c r="A86" s="228" t="s">
        <v>1100</v>
      </c>
      <c r="B86" s="111">
        <v>9997</v>
      </c>
      <c r="C86" s="112" t="s">
        <v>1154</v>
      </c>
      <c r="D86" s="226" t="s">
        <v>145</v>
      </c>
      <c r="E86" s="226" t="s">
        <v>30</v>
      </c>
      <c r="F86" s="250">
        <v>1009201384</v>
      </c>
      <c r="G86" s="228" t="s">
        <v>1107</v>
      </c>
      <c r="H86" s="250" t="s">
        <v>1129</v>
      </c>
      <c r="I86" s="226" t="s">
        <v>1142</v>
      </c>
      <c r="J86" s="279">
        <v>2400</v>
      </c>
      <c r="K86" s="280">
        <v>432</v>
      </c>
      <c r="L86" s="261"/>
      <c r="M86" s="261"/>
      <c r="N86" s="115">
        <f t="shared" si="2"/>
        <v>2832</v>
      </c>
      <c r="P86" s="281">
        <f t="shared" si="3"/>
        <v>2400</v>
      </c>
      <c r="Q86" s="210">
        <f t="shared" si="4"/>
        <v>432</v>
      </c>
      <c r="S86" s="281">
        <f t="shared" si="5"/>
        <v>2832</v>
      </c>
    </row>
    <row r="87" spans="1:19">
      <c r="A87" s="228" t="s">
        <v>1100</v>
      </c>
      <c r="B87" s="111">
        <v>9997</v>
      </c>
      <c r="C87" s="112" t="s">
        <v>1155</v>
      </c>
      <c r="D87" s="226" t="s">
        <v>1009</v>
      </c>
      <c r="E87" s="226" t="s">
        <v>30</v>
      </c>
      <c r="F87" s="250">
        <v>1009201384</v>
      </c>
      <c r="G87" s="226" t="s">
        <v>1108</v>
      </c>
      <c r="H87" s="226" t="s">
        <v>1130</v>
      </c>
      <c r="I87" s="226" t="s">
        <v>1143</v>
      </c>
      <c r="J87" s="264">
        <v>537</v>
      </c>
      <c r="K87" s="280">
        <v>97</v>
      </c>
      <c r="L87" s="261"/>
      <c r="M87" s="261"/>
      <c r="N87" s="115">
        <f t="shared" si="2"/>
        <v>634</v>
      </c>
      <c r="P87" s="281">
        <f t="shared" si="3"/>
        <v>537</v>
      </c>
      <c r="Q87" s="210">
        <f t="shared" si="4"/>
        <v>96.66</v>
      </c>
      <c r="S87" s="281">
        <f t="shared" si="5"/>
        <v>633.66</v>
      </c>
    </row>
    <row r="88" spans="1:19">
      <c r="A88" s="228" t="s">
        <v>1100</v>
      </c>
      <c r="B88" s="111">
        <v>9997</v>
      </c>
      <c r="C88" s="112" t="s">
        <v>1156</v>
      </c>
      <c r="D88" s="226" t="s">
        <v>1009</v>
      </c>
      <c r="E88" s="226" t="s">
        <v>30</v>
      </c>
      <c r="F88" s="250">
        <v>1009201384</v>
      </c>
      <c r="G88" s="226" t="s">
        <v>1109</v>
      </c>
      <c r="H88" s="226" t="s">
        <v>1131</v>
      </c>
      <c r="I88" s="226" t="s">
        <v>1143</v>
      </c>
      <c r="J88" s="264">
        <v>103</v>
      </c>
      <c r="K88" s="280">
        <v>19</v>
      </c>
      <c r="L88" s="261"/>
      <c r="M88" s="261"/>
      <c r="N88" s="115">
        <f t="shared" si="2"/>
        <v>122</v>
      </c>
      <c r="P88" s="281">
        <f t="shared" si="3"/>
        <v>103</v>
      </c>
      <c r="Q88" s="210">
        <f t="shared" si="4"/>
        <v>18.54</v>
      </c>
      <c r="S88" s="281">
        <f t="shared" si="5"/>
        <v>121.53999999999999</v>
      </c>
    </row>
    <row r="89" spans="1:19">
      <c r="A89" s="228" t="s">
        <v>1100</v>
      </c>
      <c r="B89" s="111">
        <v>9997</v>
      </c>
      <c r="C89" s="112" t="s">
        <v>1157</v>
      </c>
      <c r="D89" s="226" t="s">
        <v>1009</v>
      </c>
      <c r="E89" s="226" t="s">
        <v>30</v>
      </c>
      <c r="F89" s="250">
        <v>1009201384</v>
      </c>
      <c r="G89" s="226" t="s">
        <v>1110</v>
      </c>
      <c r="H89" s="226" t="s">
        <v>1132</v>
      </c>
      <c r="I89" s="226" t="s">
        <v>1143</v>
      </c>
      <c r="J89" s="264">
        <v>84</v>
      </c>
      <c r="K89" s="280">
        <v>15</v>
      </c>
      <c r="L89" s="261"/>
      <c r="M89" s="261"/>
      <c r="N89" s="115">
        <f t="shared" si="2"/>
        <v>99</v>
      </c>
      <c r="P89" s="281">
        <f t="shared" si="3"/>
        <v>84</v>
      </c>
      <c r="Q89" s="210">
        <f t="shared" si="4"/>
        <v>15.12</v>
      </c>
      <c r="S89" s="281">
        <f t="shared" si="5"/>
        <v>99.12</v>
      </c>
    </row>
    <row r="90" spans="1:19">
      <c r="A90" s="228" t="s">
        <v>1100</v>
      </c>
      <c r="B90" s="111">
        <v>9997</v>
      </c>
      <c r="C90" s="112" t="s">
        <v>1158</v>
      </c>
      <c r="D90" s="226" t="s">
        <v>1009</v>
      </c>
      <c r="E90" s="226" t="s">
        <v>30</v>
      </c>
      <c r="F90" s="250">
        <v>1009201384</v>
      </c>
      <c r="G90" s="226" t="s">
        <v>1111</v>
      </c>
      <c r="H90" s="226" t="s">
        <v>1133</v>
      </c>
      <c r="I90" s="226" t="s">
        <v>1143</v>
      </c>
      <c r="J90" s="264">
        <v>1795</v>
      </c>
      <c r="K90" s="280">
        <v>323</v>
      </c>
      <c r="L90" s="261"/>
      <c r="M90" s="261"/>
      <c r="N90" s="115">
        <f t="shared" si="2"/>
        <v>2118</v>
      </c>
      <c r="P90" s="281">
        <f t="shared" si="3"/>
        <v>1795</v>
      </c>
      <c r="Q90" s="210">
        <f t="shared" si="4"/>
        <v>323.09999999999997</v>
      </c>
      <c r="S90" s="281">
        <f t="shared" si="5"/>
        <v>2118.1</v>
      </c>
    </row>
    <row r="91" spans="1:19">
      <c r="A91" s="228" t="s">
        <v>1100</v>
      </c>
      <c r="B91" s="111">
        <v>9997</v>
      </c>
      <c r="C91" s="112" t="s">
        <v>1159</v>
      </c>
      <c r="D91" s="226" t="s">
        <v>1009</v>
      </c>
      <c r="E91" s="226" t="s">
        <v>30</v>
      </c>
      <c r="F91" s="250">
        <v>1009201384</v>
      </c>
      <c r="G91" s="226" t="s">
        <v>1112</v>
      </c>
      <c r="H91" s="226" t="s">
        <v>1134</v>
      </c>
      <c r="I91" s="226" t="s">
        <v>1143</v>
      </c>
      <c r="J91" s="264">
        <v>158</v>
      </c>
      <c r="K91" s="280">
        <v>28</v>
      </c>
      <c r="L91" s="261"/>
      <c r="M91" s="261"/>
      <c r="N91" s="115">
        <f t="shared" si="2"/>
        <v>186</v>
      </c>
      <c r="P91" s="281">
        <f t="shared" si="3"/>
        <v>158</v>
      </c>
      <c r="Q91" s="210">
        <f t="shared" si="4"/>
        <v>28.439999999999998</v>
      </c>
      <c r="S91" s="281">
        <f t="shared" si="5"/>
        <v>186.44</v>
      </c>
    </row>
    <row r="92" spans="1:19">
      <c r="A92" s="228" t="s">
        <v>1100</v>
      </c>
      <c r="B92" s="111">
        <v>9997</v>
      </c>
      <c r="C92" s="112" t="s">
        <v>1160</v>
      </c>
      <c r="D92" s="226" t="s">
        <v>1009</v>
      </c>
      <c r="E92" s="226" t="s">
        <v>30</v>
      </c>
      <c r="F92" s="250">
        <v>1009201384</v>
      </c>
      <c r="G92" s="226" t="s">
        <v>1113</v>
      </c>
      <c r="H92" s="226" t="s">
        <v>1135</v>
      </c>
      <c r="I92" s="226" t="s">
        <v>1143</v>
      </c>
      <c r="J92" s="264">
        <v>4500</v>
      </c>
      <c r="K92" s="280">
        <v>810</v>
      </c>
      <c r="L92" s="261"/>
      <c r="M92" s="261"/>
      <c r="N92" s="115">
        <f t="shared" si="2"/>
        <v>5310</v>
      </c>
      <c r="P92" s="281">
        <f t="shared" si="3"/>
        <v>4500</v>
      </c>
      <c r="Q92" s="210">
        <f t="shared" si="4"/>
        <v>810</v>
      </c>
      <c r="S92" s="281">
        <f t="shared" si="5"/>
        <v>5310</v>
      </c>
    </row>
    <row r="93" spans="1:19">
      <c r="A93" s="228" t="s">
        <v>1100</v>
      </c>
      <c r="B93" s="111">
        <v>9997</v>
      </c>
      <c r="C93" s="112" t="s">
        <v>1161</v>
      </c>
      <c r="D93" s="226" t="s">
        <v>1009</v>
      </c>
      <c r="E93" s="226" t="s">
        <v>30</v>
      </c>
      <c r="F93" s="250">
        <v>1009201384</v>
      </c>
      <c r="G93" s="226" t="s">
        <v>1114</v>
      </c>
      <c r="H93" s="226" t="s">
        <v>1136</v>
      </c>
      <c r="I93" s="226" t="s">
        <v>1143</v>
      </c>
      <c r="J93" s="264">
        <v>2071</v>
      </c>
      <c r="K93" s="280">
        <v>373</v>
      </c>
      <c r="L93" s="261"/>
      <c r="M93" s="261"/>
      <c r="N93" s="115">
        <f t="shared" si="2"/>
        <v>2444</v>
      </c>
      <c r="P93" s="281">
        <f t="shared" si="3"/>
        <v>2071</v>
      </c>
      <c r="Q93" s="210">
        <f t="shared" si="4"/>
        <v>372.78</v>
      </c>
      <c r="S93" s="281">
        <f t="shared" si="5"/>
        <v>2443.7799999999997</v>
      </c>
    </row>
    <row r="94" spans="1:19">
      <c r="A94" s="228" t="s">
        <v>1100</v>
      </c>
      <c r="B94" s="111">
        <v>9997</v>
      </c>
      <c r="C94" s="112" t="s">
        <v>1162</v>
      </c>
      <c r="D94" s="226" t="s">
        <v>1009</v>
      </c>
      <c r="E94" s="226" t="s">
        <v>30</v>
      </c>
      <c r="F94" s="250">
        <v>1009201384</v>
      </c>
      <c r="G94" s="226" t="s">
        <v>1115</v>
      </c>
      <c r="H94" s="226" t="s">
        <v>1137</v>
      </c>
      <c r="I94" s="226" t="s">
        <v>1143</v>
      </c>
      <c r="J94" s="264">
        <v>4619</v>
      </c>
      <c r="K94" s="280">
        <v>831</v>
      </c>
      <c r="L94" s="261"/>
      <c r="M94" s="261"/>
      <c r="N94" s="115">
        <f t="shared" si="2"/>
        <v>5450</v>
      </c>
      <c r="P94" s="281">
        <f t="shared" si="3"/>
        <v>4619</v>
      </c>
      <c r="Q94" s="210">
        <f t="shared" si="4"/>
        <v>831.42</v>
      </c>
      <c r="S94" s="281">
        <f t="shared" si="5"/>
        <v>5450.42</v>
      </c>
    </row>
    <row r="95" spans="1:19">
      <c r="A95" s="228" t="s">
        <v>1100</v>
      </c>
      <c r="B95" s="111">
        <v>9997</v>
      </c>
      <c r="C95" s="112" t="s">
        <v>1163</v>
      </c>
      <c r="D95" s="226" t="s">
        <v>1009</v>
      </c>
      <c r="E95" s="226" t="s">
        <v>30</v>
      </c>
      <c r="F95" s="250">
        <v>1009201384</v>
      </c>
      <c r="G95" s="226" t="s">
        <v>1116</v>
      </c>
      <c r="H95" s="226" t="s">
        <v>1138</v>
      </c>
      <c r="I95" s="226" t="s">
        <v>1143</v>
      </c>
      <c r="J95" s="264">
        <v>6500</v>
      </c>
      <c r="K95" s="280">
        <v>1170</v>
      </c>
      <c r="L95" s="261"/>
      <c r="M95" s="261"/>
      <c r="N95" s="115">
        <f t="shared" si="2"/>
        <v>7670</v>
      </c>
      <c r="P95" s="281">
        <f t="shared" si="3"/>
        <v>6500</v>
      </c>
      <c r="Q95" s="210">
        <f t="shared" si="4"/>
        <v>1170</v>
      </c>
      <c r="S95" s="281">
        <f t="shared" si="5"/>
        <v>7670</v>
      </c>
    </row>
    <row r="96" spans="1:19">
      <c r="A96" s="228" t="s">
        <v>1100</v>
      </c>
      <c r="B96" s="111">
        <v>9997</v>
      </c>
      <c r="C96" s="112" t="s">
        <v>1164</v>
      </c>
      <c r="D96" s="226" t="s">
        <v>1009</v>
      </c>
      <c r="E96" s="226" t="s">
        <v>30</v>
      </c>
      <c r="F96" s="250">
        <v>1009201384</v>
      </c>
      <c r="G96" s="226" t="s">
        <v>1117</v>
      </c>
      <c r="H96" s="226" t="s">
        <v>1139</v>
      </c>
      <c r="I96" s="226" t="s">
        <v>1143</v>
      </c>
      <c r="J96" s="264">
        <v>5000</v>
      </c>
      <c r="K96" s="280">
        <v>900</v>
      </c>
      <c r="L96" s="261"/>
      <c r="M96" s="261"/>
      <c r="N96" s="115">
        <f t="shared" si="2"/>
        <v>5900</v>
      </c>
      <c r="P96" s="281">
        <f t="shared" si="3"/>
        <v>5000</v>
      </c>
      <c r="Q96" s="210">
        <f t="shared" si="4"/>
        <v>900</v>
      </c>
      <c r="S96" s="281">
        <f t="shared" si="5"/>
        <v>5900</v>
      </c>
    </row>
    <row r="97" spans="1:19">
      <c r="A97" s="228" t="s">
        <v>1100</v>
      </c>
      <c r="B97" s="111">
        <v>9997</v>
      </c>
      <c r="C97" s="112" t="s">
        <v>1165</v>
      </c>
      <c r="D97" s="226" t="s">
        <v>1009</v>
      </c>
      <c r="E97" s="226" t="s">
        <v>30</v>
      </c>
      <c r="F97" s="250">
        <v>1009201384</v>
      </c>
      <c r="G97" s="226" t="s">
        <v>1118</v>
      </c>
      <c r="H97" s="226" t="s">
        <v>1140</v>
      </c>
      <c r="I97" s="226" t="s">
        <v>1143</v>
      </c>
      <c r="J97" s="264">
        <v>4500</v>
      </c>
      <c r="K97" s="280">
        <v>810</v>
      </c>
      <c r="L97" s="261"/>
      <c r="M97" s="261"/>
      <c r="N97" s="115">
        <f t="shared" si="2"/>
        <v>5310</v>
      </c>
      <c r="P97" s="281">
        <f t="shared" si="3"/>
        <v>4500</v>
      </c>
      <c r="Q97" s="210">
        <f t="shared" si="4"/>
        <v>810</v>
      </c>
      <c r="S97" s="281">
        <f t="shared" si="5"/>
        <v>5310</v>
      </c>
    </row>
    <row r="98" spans="1:19">
      <c r="A98" s="228" t="s">
        <v>1100</v>
      </c>
      <c r="B98" s="111">
        <v>9997</v>
      </c>
      <c r="C98" s="112" t="s">
        <v>1166</v>
      </c>
      <c r="D98" s="226" t="s">
        <v>1009</v>
      </c>
      <c r="E98" s="226" t="s">
        <v>30</v>
      </c>
      <c r="F98" s="250">
        <v>1009201384</v>
      </c>
      <c r="G98" s="226" t="s">
        <v>1119</v>
      </c>
      <c r="H98" s="226" t="s">
        <v>1141</v>
      </c>
      <c r="I98" s="226" t="s">
        <v>1143</v>
      </c>
      <c r="J98" s="264">
        <v>4500</v>
      </c>
      <c r="K98" s="280">
        <v>810</v>
      </c>
      <c r="L98" s="261"/>
      <c r="M98" s="261"/>
      <c r="N98" s="115">
        <f t="shared" si="2"/>
        <v>5310</v>
      </c>
      <c r="P98" s="281">
        <f t="shared" si="3"/>
        <v>4500</v>
      </c>
      <c r="Q98" s="210">
        <f t="shared" si="4"/>
        <v>810</v>
      </c>
      <c r="S98" s="281">
        <f t="shared" si="5"/>
        <v>5310</v>
      </c>
    </row>
    <row r="99" spans="1:19">
      <c r="A99" s="228" t="s">
        <v>1100</v>
      </c>
      <c r="B99" s="111">
        <v>9997</v>
      </c>
      <c r="C99" s="112" t="s">
        <v>1167</v>
      </c>
      <c r="D99" s="226" t="s">
        <v>145</v>
      </c>
      <c r="E99" s="226" t="s">
        <v>30</v>
      </c>
      <c r="F99" s="226">
        <v>1009201331</v>
      </c>
      <c r="G99" s="228" t="s">
        <v>1120</v>
      </c>
      <c r="H99" s="226"/>
      <c r="I99" s="226" t="s">
        <v>1144</v>
      </c>
      <c r="J99" s="264">
        <v>17638.888888888887</v>
      </c>
      <c r="K99" s="264">
        <v>3175</v>
      </c>
      <c r="L99" s="261"/>
      <c r="M99" s="261"/>
      <c r="N99" s="115">
        <f t="shared" si="2"/>
        <v>20813.888888888887</v>
      </c>
      <c r="P99" s="281">
        <f t="shared" si="3"/>
        <v>17638.888888888887</v>
      </c>
      <c r="Q99" s="210">
        <f t="shared" si="4"/>
        <v>3174.9999999999995</v>
      </c>
      <c r="S99" s="281">
        <f t="shared" si="5"/>
        <v>20813.888888888887</v>
      </c>
    </row>
    <row r="100" spans="1:19">
      <c r="A100" s="228" t="s">
        <v>1100</v>
      </c>
      <c r="B100" s="111">
        <v>9997</v>
      </c>
      <c r="C100" s="112" t="s">
        <v>1168</v>
      </c>
      <c r="D100" s="226" t="s">
        <v>145</v>
      </c>
      <c r="E100" s="226" t="s">
        <v>30</v>
      </c>
      <c r="F100" s="226">
        <v>1009201332</v>
      </c>
      <c r="G100" s="228" t="s">
        <v>1121</v>
      </c>
      <c r="H100" s="226"/>
      <c r="I100" s="226" t="s">
        <v>1145</v>
      </c>
      <c r="J100" s="264">
        <v>1277.7777777777778</v>
      </c>
      <c r="K100" s="264">
        <v>230</v>
      </c>
      <c r="L100" s="261"/>
      <c r="M100" s="261"/>
      <c r="N100" s="115">
        <f t="shared" si="2"/>
        <v>1507.7777777777778</v>
      </c>
      <c r="P100" s="281">
        <f t="shared" si="3"/>
        <v>1277.7777777777778</v>
      </c>
      <c r="Q100" s="210">
        <f t="shared" si="4"/>
        <v>230</v>
      </c>
      <c r="S100" s="281">
        <f t="shared" si="5"/>
        <v>1507.7777777777778</v>
      </c>
    </row>
    <row r="101" spans="1:19">
      <c r="A101" s="228" t="s">
        <v>1100</v>
      </c>
      <c r="B101" s="111">
        <v>9997</v>
      </c>
      <c r="C101" s="112" t="s">
        <v>1169</v>
      </c>
      <c r="D101" s="226" t="s">
        <v>1009</v>
      </c>
      <c r="E101" s="226" t="s">
        <v>30</v>
      </c>
      <c r="F101" s="226">
        <v>1009200557</v>
      </c>
      <c r="G101" s="228" t="s">
        <v>1122</v>
      </c>
      <c r="H101" s="226"/>
      <c r="I101" s="226" t="s">
        <v>1146</v>
      </c>
      <c r="J101" s="264">
        <v>2061.1111111111109</v>
      </c>
      <c r="K101" s="264">
        <v>371</v>
      </c>
      <c r="L101" s="261"/>
      <c r="M101" s="261"/>
      <c r="N101" s="115">
        <f t="shared" si="2"/>
        <v>2432.1111111111109</v>
      </c>
      <c r="P101" s="281">
        <f t="shared" si="3"/>
        <v>2061.1111111111109</v>
      </c>
      <c r="Q101" s="210">
        <f t="shared" si="4"/>
        <v>370.99999999999994</v>
      </c>
      <c r="S101" s="281">
        <f t="shared" si="5"/>
        <v>2432.1111111111109</v>
      </c>
    </row>
    <row r="102" spans="1:19">
      <c r="A102" s="228" t="s">
        <v>1100</v>
      </c>
      <c r="B102" s="111">
        <v>9997</v>
      </c>
      <c r="C102" s="112" t="s">
        <v>1170</v>
      </c>
      <c r="D102" s="226" t="s">
        <v>1009</v>
      </c>
      <c r="E102" s="226" t="s">
        <v>30</v>
      </c>
      <c r="F102" s="226">
        <v>1009201350</v>
      </c>
      <c r="G102" s="228" t="s">
        <v>1064</v>
      </c>
      <c r="H102" s="226"/>
      <c r="I102" s="226" t="s">
        <v>1147</v>
      </c>
      <c r="J102" s="264">
        <v>4500</v>
      </c>
      <c r="K102" s="264">
        <v>810</v>
      </c>
      <c r="L102" s="261"/>
      <c r="M102" s="261"/>
      <c r="N102" s="115">
        <f t="shared" si="2"/>
        <v>5310</v>
      </c>
      <c r="P102" s="281">
        <f t="shared" si="3"/>
        <v>4500</v>
      </c>
      <c r="Q102" s="210">
        <f t="shared" si="4"/>
        <v>810</v>
      </c>
      <c r="S102" s="281">
        <f t="shared" si="5"/>
        <v>5310</v>
      </c>
    </row>
    <row r="103" spans="1:19">
      <c r="A103" s="228" t="s">
        <v>1100</v>
      </c>
      <c r="B103" s="111">
        <v>9997</v>
      </c>
      <c r="C103" s="112" t="s">
        <v>1171</v>
      </c>
      <c r="D103" s="226" t="s">
        <v>1009</v>
      </c>
      <c r="E103" s="226" t="s">
        <v>30</v>
      </c>
      <c r="F103" s="250">
        <v>1009201384</v>
      </c>
      <c r="G103" s="226" t="s">
        <v>1056</v>
      </c>
      <c r="H103" s="226" t="s">
        <v>1057</v>
      </c>
      <c r="I103" s="226" t="s">
        <v>1143</v>
      </c>
      <c r="J103" s="264">
        <v>-16333</v>
      </c>
      <c r="K103" s="280">
        <v>-2940</v>
      </c>
      <c r="L103" s="261"/>
      <c r="M103" s="261"/>
      <c r="N103" s="115">
        <f>J103+K103</f>
        <v>-19273</v>
      </c>
      <c r="P103" s="281">
        <f t="shared" si="3"/>
        <v>-16333</v>
      </c>
      <c r="Q103" s="210">
        <f t="shared" si="4"/>
        <v>-2939.94</v>
      </c>
      <c r="S103" s="281">
        <f t="shared" si="5"/>
        <v>-19272.939999999999</v>
      </c>
    </row>
    <row r="104" spans="1:19">
      <c r="A104" s="191"/>
      <c r="B104" s="191"/>
      <c r="C104" s="191"/>
      <c r="D104" s="191"/>
      <c r="E104" s="189"/>
      <c r="F104" s="189"/>
      <c r="G104" s="189"/>
      <c r="H104" s="191"/>
      <c r="I104" s="191"/>
      <c r="J104" s="191"/>
      <c r="K104" s="191"/>
      <c r="L104" s="191"/>
      <c r="M104" s="191"/>
      <c r="N104" s="191"/>
    </row>
    <row r="105" spans="1:19">
      <c r="A105" s="191"/>
      <c r="B105" s="191"/>
      <c r="C105" s="191"/>
      <c r="D105" s="191"/>
      <c r="E105" s="189"/>
      <c r="F105" s="189"/>
      <c r="G105" s="189"/>
      <c r="H105" s="10" t="s">
        <v>36</v>
      </c>
      <c r="I105" s="10"/>
      <c r="J105" s="16">
        <f>SUM(J80:J103)</f>
        <v>54511.777777777781</v>
      </c>
      <c r="K105" s="16">
        <f>SUM(K80:K103)</f>
        <v>9812</v>
      </c>
      <c r="L105" s="16"/>
      <c r="M105" s="16"/>
      <c r="N105" s="16">
        <f>SUM(N80:N103)</f>
        <v>64323.777777777781</v>
      </c>
    </row>
    <row r="108" spans="1:19">
      <c r="A108" s="286" t="s">
        <v>1173</v>
      </c>
      <c r="B108" s="289">
        <v>9997</v>
      </c>
      <c r="C108" s="112" t="s">
        <v>1212</v>
      </c>
      <c r="D108" s="287" t="s">
        <v>145</v>
      </c>
      <c r="E108" s="287" t="s">
        <v>30</v>
      </c>
      <c r="F108" s="250">
        <v>1010201647</v>
      </c>
      <c r="G108" s="287" t="s">
        <v>1174</v>
      </c>
      <c r="H108" s="287" t="s">
        <v>1191</v>
      </c>
      <c r="I108" s="285" t="s">
        <v>1208</v>
      </c>
      <c r="J108" s="288">
        <v>2983</v>
      </c>
      <c r="K108" s="288">
        <v>537</v>
      </c>
      <c r="L108" s="292"/>
      <c r="M108" s="292"/>
      <c r="N108" s="290">
        <f t="shared" ref="N108:N124" si="6">J108+K108</f>
        <v>3520</v>
      </c>
      <c r="P108" s="295">
        <f>J108*18%</f>
        <v>536.93999999999994</v>
      </c>
      <c r="R108" s="281">
        <f>J108+P108</f>
        <v>3519.94</v>
      </c>
    </row>
    <row r="109" spans="1:19">
      <c r="A109" s="286" t="s">
        <v>1173</v>
      </c>
      <c r="B109" s="289">
        <v>9997</v>
      </c>
      <c r="C109" s="112" t="s">
        <v>1213</v>
      </c>
      <c r="D109" s="287" t="s">
        <v>145</v>
      </c>
      <c r="E109" s="287" t="s">
        <v>30</v>
      </c>
      <c r="F109" s="250">
        <v>1010201647</v>
      </c>
      <c r="G109" s="287" t="s">
        <v>1175</v>
      </c>
      <c r="H109" s="287" t="s">
        <v>1192</v>
      </c>
      <c r="I109" s="285" t="s">
        <v>1208</v>
      </c>
      <c r="J109" s="288">
        <v>4500</v>
      </c>
      <c r="K109" s="288">
        <v>810</v>
      </c>
      <c r="L109" s="292"/>
      <c r="M109" s="292"/>
      <c r="N109" s="290">
        <f t="shared" si="6"/>
        <v>5310</v>
      </c>
      <c r="P109" s="295">
        <f t="shared" ref="P109:P124" si="7">J109*18%</f>
        <v>810</v>
      </c>
      <c r="R109" s="281">
        <f t="shared" ref="R109:R124" si="8">J109+P109</f>
        <v>5310</v>
      </c>
    </row>
    <row r="110" spans="1:19">
      <c r="A110" s="286" t="s">
        <v>1173</v>
      </c>
      <c r="B110" s="289">
        <v>9997</v>
      </c>
      <c r="C110" s="112" t="s">
        <v>1214</v>
      </c>
      <c r="D110" s="287" t="s">
        <v>145</v>
      </c>
      <c r="E110" s="287" t="s">
        <v>30</v>
      </c>
      <c r="F110" s="250">
        <v>1010201647</v>
      </c>
      <c r="G110" s="287" t="s">
        <v>1176</v>
      </c>
      <c r="H110" s="287" t="s">
        <v>1193</v>
      </c>
      <c r="I110" s="285" t="s">
        <v>1208</v>
      </c>
      <c r="J110" s="288">
        <v>272</v>
      </c>
      <c r="K110" s="288">
        <v>49</v>
      </c>
      <c r="L110" s="293"/>
      <c r="M110" s="293"/>
      <c r="N110" s="290">
        <f t="shared" si="6"/>
        <v>321</v>
      </c>
      <c r="P110" s="295">
        <f t="shared" si="7"/>
        <v>48.96</v>
      </c>
      <c r="R110" s="281">
        <f t="shared" si="8"/>
        <v>320.95999999999998</v>
      </c>
    </row>
    <row r="111" spans="1:19">
      <c r="A111" s="286" t="s">
        <v>1173</v>
      </c>
      <c r="B111" s="289">
        <v>9997</v>
      </c>
      <c r="C111" s="112" t="s">
        <v>1215</v>
      </c>
      <c r="D111" s="287" t="s">
        <v>145</v>
      </c>
      <c r="E111" s="287" t="s">
        <v>30</v>
      </c>
      <c r="F111" s="250">
        <v>1010201647</v>
      </c>
      <c r="G111" s="287" t="s">
        <v>1177</v>
      </c>
      <c r="H111" s="287" t="s">
        <v>1194</v>
      </c>
      <c r="I111" s="285" t="s">
        <v>1208</v>
      </c>
      <c r="J111" s="288">
        <v>3833</v>
      </c>
      <c r="K111" s="288">
        <v>690</v>
      </c>
      <c r="L111" s="292"/>
      <c r="M111" s="292"/>
      <c r="N111" s="290">
        <f t="shared" si="6"/>
        <v>4523</v>
      </c>
      <c r="P111" s="295">
        <f t="shared" si="7"/>
        <v>689.93999999999994</v>
      </c>
      <c r="R111" s="281">
        <f t="shared" si="8"/>
        <v>4522.9399999999996</v>
      </c>
    </row>
    <row r="112" spans="1:19">
      <c r="A112" s="286" t="s">
        <v>1173</v>
      </c>
      <c r="B112" s="289">
        <v>9997</v>
      </c>
      <c r="C112" s="112" t="s">
        <v>1216</v>
      </c>
      <c r="D112" s="287" t="s">
        <v>145</v>
      </c>
      <c r="E112" s="287" t="s">
        <v>30</v>
      </c>
      <c r="F112" s="250">
        <v>1010201647</v>
      </c>
      <c r="G112" s="287" t="s">
        <v>1178</v>
      </c>
      <c r="H112" s="287" t="s">
        <v>1195</v>
      </c>
      <c r="I112" s="285" t="s">
        <v>1208</v>
      </c>
      <c r="J112" s="288">
        <v>4572</v>
      </c>
      <c r="K112" s="288">
        <v>823</v>
      </c>
      <c r="L112" s="292"/>
      <c r="M112" s="292"/>
      <c r="N112" s="290">
        <f t="shared" si="6"/>
        <v>5395</v>
      </c>
      <c r="P112" s="295">
        <f t="shared" si="7"/>
        <v>822.95999999999992</v>
      </c>
      <c r="R112" s="281">
        <f t="shared" si="8"/>
        <v>5394.96</v>
      </c>
    </row>
    <row r="113" spans="1:18">
      <c r="A113" s="286" t="s">
        <v>1173</v>
      </c>
      <c r="B113" s="289">
        <v>9997</v>
      </c>
      <c r="C113" s="112" t="s">
        <v>1217</v>
      </c>
      <c r="D113" s="287" t="s">
        <v>145</v>
      </c>
      <c r="E113" s="287" t="s">
        <v>30</v>
      </c>
      <c r="F113" s="250">
        <v>1010201647</v>
      </c>
      <c r="G113" s="287" t="s">
        <v>1179</v>
      </c>
      <c r="H113" s="287" t="s">
        <v>1196</v>
      </c>
      <c r="I113" s="285" t="s">
        <v>1208</v>
      </c>
      <c r="J113" s="288">
        <v>4500</v>
      </c>
      <c r="K113" s="288">
        <v>810</v>
      </c>
      <c r="L113" s="292"/>
      <c r="M113" s="292"/>
      <c r="N113" s="290">
        <f t="shared" si="6"/>
        <v>5310</v>
      </c>
      <c r="P113" s="295">
        <f t="shared" si="7"/>
        <v>810</v>
      </c>
      <c r="R113" s="281">
        <f t="shared" si="8"/>
        <v>5310</v>
      </c>
    </row>
    <row r="114" spans="1:18">
      <c r="A114" s="286" t="s">
        <v>1173</v>
      </c>
      <c r="B114" s="289">
        <v>9997</v>
      </c>
      <c r="C114" s="112" t="s">
        <v>1218</v>
      </c>
      <c r="D114" s="287" t="s">
        <v>145</v>
      </c>
      <c r="E114" s="287" t="s">
        <v>30</v>
      </c>
      <c r="F114" s="250">
        <v>1010201647</v>
      </c>
      <c r="G114" s="287" t="s">
        <v>1180</v>
      </c>
      <c r="H114" s="287" t="s">
        <v>1197</v>
      </c>
      <c r="I114" s="285" t="s">
        <v>1208</v>
      </c>
      <c r="J114" s="288">
        <v>4500</v>
      </c>
      <c r="K114" s="288">
        <v>810</v>
      </c>
      <c r="L114" s="292"/>
      <c r="M114" s="292"/>
      <c r="N114" s="290">
        <f t="shared" si="6"/>
        <v>5310</v>
      </c>
      <c r="P114" s="295">
        <f t="shared" si="7"/>
        <v>810</v>
      </c>
      <c r="R114" s="281">
        <f t="shared" si="8"/>
        <v>5310</v>
      </c>
    </row>
    <row r="115" spans="1:18">
      <c r="A115" s="286" t="s">
        <v>1173</v>
      </c>
      <c r="B115" s="289">
        <v>9997</v>
      </c>
      <c r="C115" s="112" t="s">
        <v>1219</v>
      </c>
      <c r="D115" s="287" t="s">
        <v>1009</v>
      </c>
      <c r="E115" s="287" t="s">
        <v>30</v>
      </c>
      <c r="F115" s="287">
        <v>1010201637</v>
      </c>
      <c r="G115" s="287" t="s">
        <v>1181</v>
      </c>
      <c r="H115" s="287" t="s">
        <v>1198</v>
      </c>
      <c r="I115" s="285" t="s">
        <v>1209</v>
      </c>
      <c r="J115" s="288">
        <v>4730</v>
      </c>
      <c r="K115" s="288">
        <v>851</v>
      </c>
      <c r="L115" s="292"/>
      <c r="M115" s="292"/>
      <c r="N115" s="290">
        <f t="shared" si="6"/>
        <v>5581</v>
      </c>
      <c r="P115" s="295">
        <f t="shared" si="7"/>
        <v>851.4</v>
      </c>
      <c r="R115" s="281">
        <f t="shared" si="8"/>
        <v>5581.4</v>
      </c>
    </row>
    <row r="116" spans="1:18">
      <c r="A116" s="286" t="s">
        <v>1173</v>
      </c>
      <c r="B116" s="289">
        <v>9997</v>
      </c>
      <c r="C116" s="112" t="s">
        <v>1220</v>
      </c>
      <c r="D116" s="287" t="s">
        <v>1009</v>
      </c>
      <c r="E116" s="287" t="s">
        <v>30</v>
      </c>
      <c r="F116" s="287">
        <v>1010201637</v>
      </c>
      <c r="G116" s="287" t="s">
        <v>1182</v>
      </c>
      <c r="H116" s="287" t="s">
        <v>1199</v>
      </c>
      <c r="I116" s="285" t="s">
        <v>1209</v>
      </c>
      <c r="J116" s="288">
        <v>500</v>
      </c>
      <c r="K116" s="288">
        <v>90</v>
      </c>
      <c r="L116" s="292"/>
      <c r="M116" s="292"/>
      <c r="N116" s="290">
        <f t="shared" si="6"/>
        <v>590</v>
      </c>
      <c r="P116" s="295">
        <f t="shared" si="7"/>
        <v>90</v>
      </c>
      <c r="R116" s="281">
        <f t="shared" si="8"/>
        <v>590</v>
      </c>
    </row>
    <row r="117" spans="1:18">
      <c r="A117" s="286" t="s">
        <v>1173</v>
      </c>
      <c r="B117" s="289">
        <v>9997</v>
      </c>
      <c r="C117" s="112" t="s">
        <v>1221</v>
      </c>
      <c r="D117" s="287" t="s">
        <v>1009</v>
      </c>
      <c r="E117" s="287" t="s">
        <v>30</v>
      </c>
      <c r="F117" s="287">
        <v>1010201637</v>
      </c>
      <c r="G117" s="287" t="s">
        <v>1183</v>
      </c>
      <c r="H117" s="287" t="s">
        <v>1200</v>
      </c>
      <c r="I117" s="285" t="s">
        <v>1209</v>
      </c>
      <c r="J117" s="288">
        <v>4500</v>
      </c>
      <c r="K117" s="288">
        <v>810</v>
      </c>
      <c r="L117" s="292"/>
      <c r="M117" s="292"/>
      <c r="N117" s="290">
        <f t="shared" si="6"/>
        <v>5310</v>
      </c>
      <c r="P117" s="295">
        <f t="shared" si="7"/>
        <v>810</v>
      </c>
      <c r="R117" s="281">
        <f t="shared" si="8"/>
        <v>5310</v>
      </c>
    </row>
    <row r="118" spans="1:18">
      <c r="A118" s="286" t="s">
        <v>1173</v>
      </c>
      <c r="B118" s="289">
        <v>9997</v>
      </c>
      <c r="C118" s="112" t="s">
        <v>1222</v>
      </c>
      <c r="D118" s="287" t="s">
        <v>1009</v>
      </c>
      <c r="E118" s="287" t="s">
        <v>30</v>
      </c>
      <c r="F118" s="287">
        <v>1010201637</v>
      </c>
      <c r="G118" s="287" t="s">
        <v>1184</v>
      </c>
      <c r="H118" s="287" t="s">
        <v>1201</v>
      </c>
      <c r="I118" s="285" t="s">
        <v>1209</v>
      </c>
      <c r="J118" s="288">
        <v>6500</v>
      </c>
      <c r="K118" s="288">
        <v>1170</v>
      </c>
      <c r="L118" s="292"/>
      <c r="M118" s="292"/>
      <c r="N118" s="290">
        <f t="shared" si="6"/>
        <v>7670</v>
      </c>
      <c r="P118" s="295">
        <f t="shared" si="7"/>
        <v>1170</v>
      </c>
      <c r="R118" s="281">
        <f t="shared" si="8"/>
        <v>7670</v>
      </c>
    </row>
    <row r="119" spans="1:18">
      <c r="A119" s="286" t="s">
        <v>1173</v>
      </c>
      <c r="B119" s="289">
        <v>9997</v>
      </c>
      <c r="C119" s="112" t="s">
        <v>1223</v>
      </c>
      <c r="D119" s="287" t="s">
        <v>1009</v>
      </c>
      <c r="E119" s="287" t="s">
        <v>30</v>
      </c>
      <c r="F119" s="287">
        <v>1010201637</v>
      </c>
      <c r="G119" s="287" t="s">
        <v>1185</v>
      </c>
      <c r="H119" s="287" t="s">
        <v>1202</v>
      </c>
      <c r="I119" s="285" t="s">
        <v>1209</v>
      </c>
      <c r="J119" s="288">
        <v>6500</v>
      </c>
      <c r="K119" s="288">
        <v>1170</v>
      </c>
      <c r="L119" s="292"/>
      <c r="M119" s="292"/>
      <c r="N119" s="290">
        <f t="shared" si="6"/>
        <v>7670</v>
      </c>
      <c r="P119" s="295">
        <f t="shared" si="7"/>
        <v>1170</v>
      </c>
      <c r="R119" s="281">
        <f t="shared" si="8"/>
        <v>7670</v>
      </c>
    </row>
    <row r="120" spans="1:18">
      <c r="A120" s="286" t="s">
        <v>1173</v>
      </c>
      <c r="B120" s="289">
        <v>9997</v>
      </c>
      <c r="C120" s="112" t="s">
        <v>1224</v>
      </c>
      <c r="D120" s="287" t="s">
        <v>1009</v>
      </c>
      <c r="E120" s="287" t="s">
        <v>30</v>
      </c>
      <c r="F120" s="287">
        <v>1010201637</v>
      </c>
      <c r="G120" s="287" t="s">
        <v>1186</v>
      </c>
      <c r="H120" s="287" t="s">
        <v>1203</v>
      </c>
      <c r="I120" s="285" t="s">
        <v>1209</v>
      </c>
      <c r="J120" s="288">
        <v>4550</v>
      </c>
      <c r="K120" s="288">
        <v>819</v>
      </c>
      <c r="L120" s="292"/>
      <c r="M120" s="292"/>
      <c r="N120" s="290">
        <f t="shared" si="6"/>
        <v>5369</v>
      </c>
      <c r="P120" s="295">
        <f t="shared" si="7"/>
        <v>819</v>
      </c>
      <c r="R120" s="281">
        <f t="shared" si="8"/>
        <v>5369</v>
      </c>
    </row>
    <row r="121" spans="1:18">
      <c r="A121" s="286" t="s">
        <v>1173</v>
      </c>
      <c r="B121" s="289">
        <v>9997</v>
      </c>
      <c r="C121" s="112" t="s">
        <v>1225</v>
      </c>
      <c r="D121" s="287" t="s">
        <v>1009</v>
      </c>
      <c r="E121" s="287" t="s">
        <v>30</v>
      </c>
      <c r="F121" s="287">
        <v>1010201637</v>
      </c>
      <c r="G121" s="287" t="s">
        <v>1187</v>
      </c>
      <c r="H121" s="287" t="s">
        <v>1204</v>
      </c>
      <c r="I121" s="285" t="s">
        <v>1209</v>
      </c>
      <c r="J121" s="288">
        <v>5500</v>
      </c>
      <c r="K121" s="288">
        <v>990</v>
      </c>
      <c r="L121" s="292"/>
      <c r="M121" s="292"/>
      <c r="N121" s="290">
        <f t="shared" si="6"/>
        <v>6490</v>
      </c>
      <c r="P121" s="295">
        <f t="shared" si="7"/>
        <v>990</v>
      </c>
      <c r="R121" s="281">
        <f t="shared" si="8"/>
        <v>6490</v>
      </c>
    </row>
    <row r="122" spans="1:18">
      <c r="A122" s="286" t="s">
        <v>1173</v>
      </c>
      <c r="B122" s="289">
        <v>9997</v>
      </c>
      <c r="C122" s="112" t="s">
        <v>1226</v>
      </c>
      <c r="D122" s="287" t="s">
        <v>1009</v>
      </c>
      <c r="E122" s="287" t="s">
        <v>30</v>
      </c>
      <c r="F122" s="287">
        <v>1010201637</v>
      </c>
      <c r="G122" s="287" t="s">
        <v>1188</v>
      </c>
      <c r="H122" s="287" t="s">
        <v>1205</v>
      </c>
      <c r="I122" s="285" t="s">
        <v>1209</v>
      </c>
      <c r="J122" s="288">
        <v>4500</v>
      </c>
      <c r="K122" s="288">
        <v>810</v>
      </c>
      <c r="L122" s="292"/>
      <c r="M122" s="292"/>
      <c r="N122" s="290">
        <f t="shared" si="6"/>
        <v>5310</v>
      </c>
      <c r="P122" s="295">
        <f t="shared" si="7"/>
        <v>810</v>
      </c>
      <c r="R122" s="281">
        <f t="shared" si="8"/>
        <v>5310</v>
      </c>
    </row>
    <row r="123" spans="1:18">
      <c r="A123" s="286" t="s">
        <v>1173</v>
      </c>
      <c r="B123" s="289">
        <v>9997</v>
      </c>
      <c r="C123" s="112" t="s">
        <v>1227</v>
      </c>
      <c r="D123" s="287" t="s">
        <v>1009</v>
      </c>
      <c r="E123" s="287" t="s">
        <v>30</v>
      </c>
      <c r="F123" s="287">
        <v>1010201637</v>
      </c>
      <c r="G123" s="286" t="s">
        <v>1189</v>
      </c>
      <c r="H123" s="287" t="s">
        <v>1206</v>
      </c>
      <c r="I123" s="285" t="s">
        <v>1209</v>
      </c>
      <c r="J123" s="288">
        <v>3000</v>
      </c>
      <c r="K123" s="288">
        <v>540</v>
      </c>
      <c r="L123" s="292"/>
      <c r="M123" s="292"/>
      <c r="N123" s="290">
        <f t="shared" si="6"/>
        <v>3540</v>
      </c>
      <c r="P123" s="295">
        <f t="shared" si="7"/>
        <v>540</v>
      </c>
      <c r="R123" s="281">
        <f t="shared" si="8"/>
        <v>3540</v>
      </c>
    </row>
    <row r="124" spans="1:18">
      <c r="A124" s="286" t="s">
        <v>1173</v>
      </c>
      <c r="B124" s="289">
        <v>9997</v>
      </c>
      <c r="C124" s="112" t="s">
        <v>1228</v>
      </c>
      <c r="D124" s="287" t="s">
        <v>1009</v>
      </c>
      <c r="E124" s="287" t="s">
        <v>30</v>
      </c>
      <c r="F124" s="287">
        <v>1010201637</v>
      </c>
      <c r="G124" s="286" t="s">
        <v>1190</v>
      </c>
      <c r="H124" s="287" t="s">
        <v>1207</v>
      </c>
      <c r="I124" s="285" t="s">
        <v>1209</v>
      </c>
      <c r="J124" s="297">
        <f>4237.28813559322+0.5</f>
        <v>4237.7881355932204</v>
      </c>
      <c r="K124" s="288">
        <v>762.71186440677957</v>
      </c>
      <c r="L124" s="292"/>
      <c r="M124" s="292"/>
      <c r="N124" s="290">
        <f t="shared" si="6"/>
        <v>5000.5</v>
      </c>
      <c r="P124" s="295">
        <f t="shared" si="7"/>
        <v>762.8018644067796</v>
      </c>
      <c r="R124" s="281">
        <f t="shared" si="8"/>
        <v>5000.59</v>
      </c>
    </row>
    <row r="125" spans="1:18">
      <c r="A125" s="291"/>
      <c r="B125" s="291"/>
      <c r="C125" s="291"/>
      <c r="D125" s="291"/>
      <c r="E125" s="294"/>
      <c r="F125" s="294"/>
      <c r="G125" s="294"/>
      <c r="H125" s="291"/>
      <c r="I125" s="291"/>
      <c r="J125" s="292"/>
      <c r="K125" s="292"/>
      <c r="L125" s="292"/>
      <c r="M125" s="292"/>
      <c r="N125" s="292"/>
      <c r="P125" s="295"/>
    </row>
    <row r="126" spans="1:18">
      <c r="A126" s="291"/>
      <c r="B126" s="291"/>
      <c r="C126" s="291"/>
      <c r="D126" s="291"/>
      <c r="E126" s="294"/>
      <c r="F126" s="294"/>
      <c r="G126" s="294"/>
      <c r="H126" s="10" t="s">
        <v>36</v>
      </c>
      <c r="I126" s="291"/>
      <c r="J126" s="293">
        <f>SUM(J108:J124)</f>
        <v>69677.788135593219</v>
      </c>
      <c r="K126" s="293">
        <f>SUM(K108:K124)</f>
        <v>12541.71186440678</v>
      </c>
      <c r="L126" s="293"/>
      <c r="M126" s="293"/>
      <c r="N126" s="293">
        <f>SUM(N108:N124)</f>
        <v>82219.5</v>
      </c>
      <c r="P126" s="296">
        <f>SUM(P108:P124)</f>
        <v>12542.00186440678</v>
      </c>
      <c r="R126" s="293">
        <f>SUM(R108:R124)</f>
        <v>82219.789999999994</v>
      </c>
    </row>
    <row r="130" spans="1:14">
      <c r="A130" s="228" t="s">
        <v>1229</v>
      </c>
      <c r="B130" s="289">
        <v>9997</v>
      </c>
      <c r="C130" s="112" t="s">
        <v>1293</v>
      </c>
      <c r="D130" s="226" t="s">
        <v>1066</v>
      </c>
      <c r="E130" s="226" t="s">
        <v>30</v>
      </c>
      <c r="F130" s="305">
        <v>1011201101</v>
      </c>
      <c r="G130" s="303" t="s">
        <v>1260</v>
      </c>
      <c r="H130" s="250" t="s">
        <v>1230</v>
      </c>
      <c r="I130" s="106" t="s">
        <v>1290</v>
      </c>
      <c r="J130" s="304">
        <v>2522</v>
      </c>
      <c r="K130" s="304">
        <v>454</v>
      </c>
      <c r="N130" s="171">
        <f t="shared" ref="N130:N165" si="9">J130+K130</f>
        <v>2976</v>
      </c>
    </row>
    <row r="131" spans="1:14">
      <c r="A131" s="228" t="s">
        <v>1229</v>
      </c>
      <c r="B131" s="289">
        <v>9997</v>
      </c>
      <c r="C131" s="112" t="s">
        <v>1294</v>
      </c>
      <c r="D131" s="226" t="s">
        <v>1066</v>
      </c>
      <c r="E131" s="226" t="s">
        <v>30</v>
      </c>
      <c r="F131" s="285">
        <v>1011201604</v>
      </c>
      <c r="G131" s="226" t="s">
        <v>1261</v>
      </c>
      <c r="H131" s="226" t="s">
        <v>1231</v>
      </c>
      <c r="I131" s="106" t="s">
        <v>1291</v>
      </c>
      <c r="J131" s="304">
        <v>4477.7777777777783</v>
      </c>
      <c r="K131" s="304">
        <v>806</v>
      </c>
      <c r="N131" s="171">
        <f t="shared" si="9"/>
        <v>5283.7777777777783</v>
      </c>
    </row>
    <row r="132" spans="1:14">
      <c r="A132" s="228" t="s">
        <v>1229</v>
      </c>
      <c r="B132" s="289">
        <v>9997</v>
      </c>
      <c r="C132" s="112" t="s">
        <v>1295</v>
      </c>
      <c r="D132" s="226" t="s">
        <v>1066</v>
      </c>
      <c r="E132" s="226" t="s">
        <v>30</v>
      </c>
      <c r="F132" s="285">
        <v>1011201604</v>
      </c>
      <c r="G132" s="226" t="s">
        <v>1262</v>
      </c>
      <c r="H132" s="226" t="s">
        <v>1232</v>
      </c>
      <c r="I132" s="106" t="s">
        <v>1291</v>
      </c>
      <c r="J132" s="304">
        <v>4500</v>
      </c>
      <c r="K132" s="304">
        <v>810</v>
      </c>
      <c r="N132" s="171">
        <f t="shared" si="9"/>
        <v>5310</v>
      </c>
    </row>
    <row r="133" spans="1:14">
      <c r="A133" s="228" t="s">
        <v>1229</v>
      </c>
      <c r="B133" s="289">
        <v>9997</v>
      </c>
      <c r="C133" s="112" t="s">
        <v>1296</v>
      </c>
      <c r="D133" s="226" t="s">
        <v>1066</v>
      </c>
      <c r="E133" s="226" t="s">
        <v>30</v>
      </c>
      <c r="F133" s="285">
        <v>1011201604</v>
      </c>
      <c r="G133" s="226" t="s">
        <v>1263</v>
      </c>
      <c r="H133" s="226" t="s">
        <v>1233</v>
      </c>
      <c r="I133" s="106" t="s">
        <v>1291</v>
      </c>
      <c r="J133" s="304">
        <v>3900</v>
      </c>
      <c r="K133" s="304">
        <v>702</v>
      </c>
      <c r="N133" s="171">
        <f t="shared" si="9"/>
        <v>4602</v>
      </c>
    </row>
    <row r="134" spans="1:14">
      <c r="A134" s="228" t="s">
        <v>1229</v>
      </c>
      <c r="B134" s="289">
        <v>9997</v>
      </c>
      <c r="C134" s="112" t="s">
        <v>1297</v>
      </c>
      <c r="D134" s="226" t="s">
        <v>1066</v>
      </c>
      <c r="E134" s="226" t="s">
        <v>30</v>
      </c>
      <c r="F134" s="285">
        <v>1011201604</v>
      </c>
      <c r="G134" s="226" t="s">
        <v>1264</v>
      </c>
      <c r="H134" s="226" t="s">
        <v>1234</v>
      </c>
      <c r="I134" s="106" t="s">
        <v>1291</v>
      </c>
      <c r="J134" s="304">
        <v>1955.5555555555557</v>
      </c>
      <c r="K134" s="304">
        <v>352</v>
      </c>
      <c r="N134" s="171">
        <f t="shared" si="9"/>
        <v>2307.5555555555557</v>
      </c>
    </row>
    <row r="135" spans="1:14">
      <c r="A135" s="228" t="s">
        <v>1229</v>
      </c>
      <c r="B135" s="289">
        <v>9997</v>
      </c>
      <c r="C135" s="112" t="s">
        <v>1298</v>
      </c>
      <c r="D135" s="226" t="s">
        <v>1066</v>
      </c>
      <c r="E135" s="226" t="s">
        <v>30</v>
      </c>
      <c r="F135" s="285">
        <v>1011201604</v>
      </c>
      <c r="G135" s="226" t="s">
        <v>1265</v>
      </c>
      <c r="H135" s="226" t="s">
        <v>1235</v>
      </c>
      <c r="I135" s="106" t="s">
        <v>1291</v>
      </c>
      <c r="J135" s="304">
        <v>4500</v>
      </c>
      <c r="K135" s="304">
        <v>810</v>
      </c>
      <c r="N135" s="171">
        <f t="shared" si="9"/>
        <v>5310</v>
      </c>
    </row>
    <row r="136" spans="1:14">
      <c r="A136" s="228" t="s">
        <v>1229</v>
      </c>
      <c r="B136" s="289">
        <v>9997</v>
      </c>
      <c r="C136" s="112" t="s">
        <v>1299</v>
      </c>
      <c r="D136" s="226" t="s">
        <v>1066</v>
      </c>
      <c r="E136" s="226" t="s">
        <v>30</v>
      </c>
      <c r="F136" s="285">
        <v>1011201604</v>
      </c>
      <c r="G136" s="226" t="s">
        <v>1266</v>
      </c>
      <c r="H136" s="226" t="s">
        <v>1236</v>
      </c>
      <c r="I136" s="106" t="s">
        <v>1291</v>
      </c>
      <c r="J136" s="304">
        <v>1200</v>
      </c>
      <c r="K136" s="304">
        <v>216</v>
      </c>
      <c r="N136" s="171">
        <f t="shared" si="9"/>
        <v>1416</v>
      </c>
    </row>
    <row r="137" spans="1:14">
      <c r="A137" s="228" t="s">
        <v>1229</v>
      </c>
      <c r="B137" s="289">
        <v>9997</v>
      </c>
      <c r="C137" s="112" t="s">
        <v>1300</v>
      </c>
      <c r="D137" s="226" t="s">
        <v>1066</v>
      </c>
      <c r="E137" s="226" t="s">
        <v>30</v>
      </c>
      <c r="F137" s="285">
        <v>1011201604</v>
      </c>
      <c r="G137" s="226" t="s">
        <v>1267</v>
      </c>
      <c r="H137" s="226" t="s">
        <v>1237</v>
      </c>
      <c r="I137" s="106" t="s">
        <v>1291</v>
      </c>
      <c r="J137" s="304">
        <v>4500</v>
      </c>
      <c r="K137" s="304">
        <v>810</v>
      </c>
      <c r="N137" s="171">
        <f t="shared" si="9"/>
        <v>5310</v>
      </c>
    </row>
    <row r="138" spans="1:14">
      <c r="A138" s="228" t="s">
        <v>1229</v>
      </c>
      <c r="B138" s="289">
        <v>9997</v>
      </c>
      <c r="C138" s="112" t="s">
        <v>1301</v>
      </c>
      <c r="D138" s="226" t="s">
        <v>1009</v>
      </c>
      <c r="E138" s="226" t="s">
        <v>30</v>
      </c>
      <c r="F138" s="285">
        <v>1011201581</v>
      </c>
      <c r="G138" s="226" t="s">
        <v>1268</v>
      </c>
      <c r="H138" s="226" t="s">
        <v>1238</v>
      </c>
      <c r="I138" s="106" t="s">
        <v>1292</v>
      </c>
      <c r="J138" s="304">
        <v>2611.1111111111109</v>
      </c>
      <c r="K138" s="304">
        <v>470</v>
      </c>
      <c r="N138" s="171">
        <f t="shared" si="9"/>
        <v>3081.1111111111109</v>
      </c>
    </row>
    <row r="139" spans="1:14">
      <c r="A139" s="228" t="s">
        <v>1229</v>
      </c>
      <c r="B139" s="289">
        <v>9997</v>
      </c>
      <c r="C139" s="112" t="s">
        <v>1302</v>
      </c>
      <c r="D139" s="226" t="s">
        <v>1009</v>
      </c>
      <c r="E139" s="226" t="s">
        <v>30</v>
      </c>
      <c r="F139" s="285">
        <v>1011201581</v>
      </c>
      <c r="G139" s="226" t="s">
        <v>1269</v>
      </c>
      <c r="H139" s="226" t="s">
        <v>1239</v>
      </c>
      <c r="I139" s="106" t="s">
        <v>1292</v>
      </c>
      <c r="J139" s="304">
        <v>461.11111111111109</v>
      </c>
      <c r="K139" s="304">
        <v>83</v>
      </c>
      <c r="N139" s="171">
        <f t="shared" si="9"/>
        <v>544.11111111111109</v>
      </c>
    </row>
    <row r="140" spans="1:14">
      <c r="A140" s="228" t="s">
        <v>1229</v>
      </c>
      <c r="B140" s="289">
        <v>9997</v>
      </c>
      <c r="C140" s="112" t="s">
        <v>1303</v>
      </c>
      <c r="D140" s="226" t="s">
        <v>1009</v>
      </c>
      <c r="E140" s="226" t="s">
        <v>30</v>
      </c>
      <c r="F140" s="285">
        <v>1011201581</v>
      </c>
      <c r="G140" s="226" t="s">
        <v>1270</v>
      </c>
      <c r="H140" s="226" t="s">
        <v>1240</v>
      </c>
      <c r="I140" s="106" t="s">
        <v>1292</v>
      </c>
      <c r="J140" s="304">
        <v>1472.2222222222222</v>
      </c>
      <c r="K140" s="304">
        <v>265</v>
      </c>
      <c r="N140" s="171">
        <f t="shared" si="9"/>
        <v>1737.2222222222222</v>
      </c>
    </row>
    <row r="141" spans="1:14">
      <c r="A141" s="228" t="s">
        <v>1229</v>
      </c>
      <c r="B141" s="289">
        <v>9997</v>
      </c>
      <c r="C141" s="112" t="s">
        <v>1304</v>
      </c>
      <c r="D141" s="226" t="s">
        <v>1009</v>
      </c>
      <c r="E141" s="226" t="s">
        <v>30</v>
      </c>
      <c r="F141" s="285">
        <v>1011201581</v>
      </c>
      <c r="G141" s="226" t="s">
        <v>1271</v>
      </c>
      <c r="H141" s="226" t="s">
        <v>1241</v>
      </c>
      <c r="I141" s="106" t="s">
        <v>1292</v>
      </c>
      <c r="J141" s="304">
        <v>1950</v>
      </c>
      <c r="K141" s="304">
        <v>351</v>
      </c>
      <c r="N141" s="171">
        <f t="shared" si="9"/>
        <v>2301</v>
      </c>
    </row>
    <row r="142" spans="1:14">
      <c r="A142" s="228" t="s">
        <v>1229</v>
      </c>
      <c r="B142" s="289">
        <v>9997</v>
      </c>
      <c r="C142" s="112" t="s">
        <v>1305</v>
      </c>
      <c r="D142" s="226" t="s">
        <v>1009</v>
      </c>
      <c r="E142" s="226" t="s">
        <v>30</v>
      </c>
      <c r="F142" s="285">
        <v>1011201581</v>
      </c>
      <c r="G142" s="226" t="s">
        <v>1272</v>
      </c>
      <c r="H142" s="226" t="s">
        <v>1242</v>
      </c>
      <c r="I142" s="106" t="s">
        <v>1292</v>
      </c>
      <c r="J142" s="304">
        <v>2400</v>
      </c>
      <c r="K142" s="304">
        <v>432</v>
      </c>
      <c r="N142" s="171">
        <f t="shared" si="9"/>
        <v>2832</v>
      </c>
    </row>
    <row r="143" spans="1:14">
      <c r="A143" s="228" t="s">
        <v>1229</v>
      </c>
      <c r="B143" s="289">
        <v>9997</v>
      </c>
      <c r="C143" s="112" t="s">
        <v>1306</v>
      </c>
      <c r="D143" s="226" t="s">
        <v>1009</v>
      </c>
      <c r="E143" s="226" t="s">
        <v>30</v>
      </c>
      <c r="F143" s="285">
        <v>1011201581</v>
      </c>
      <c r="G143" s="226" t="s">
        <v>1273</v>
      </c>
      <c r="H143" s="226" t="s">
        <v>1243</v>
      </c>
      <c r="I143" s="106" t="s">
        <v>1292</v>
      </c>
      <c r="J143" s="304">
        <v>83.333333333333343</v>
      </c>
      <c r="K143" s="304">
        <v>15</v>
      </c>
      <c r="N143" s="171">
        <f t="shared" si="9"/>
        <v>98.333333333333343</v>
      </c>
    </row>
    <row r="144" spans="1:14">
      <c r="A144" s="228" t="s">
        <v>1229</v>
      </c>
      <c r="B144" s="289">
        <v>9997</v>
      </c>
      <c r="C144" s="112" t="s">
        <v>1307</v>
      </c>
      <c r="D144" s="226" t="s">
        <v>1009</v>
      </c>
      <c r="E144" s="226" t="s">
        <v>30</v>
      </c>
      <c r="F144" s="285">
        <v>1011201581</v>
      </c>
      <c r="G144" s="226" t="s">
        <v>1274</v>
      </c>
      <c r="H144" s="226" t="s">
        <v>1244</v>
      </c>
      <c r="I144" s="106" t="s">
        <v>1292</v>
      </c>
      <c r="J144" s="304">
        <v>4727.7777777777783</v>
      </c>
      <c r="K144" s="304">
        <v>851</v>
      </c>
      <c r="N144" s="171">
        <f t="shared" si="9"/>
        <v>5578.7777777777783</v>
      </c>
    </row>
    <row r="145" spans="1:14">
      <c r="A145" s="228" t="s">
        <v>1229</v>
      </c>
      <c r="B145" s="289">
        <v>9997</v>
      </c>
      <c r="C145" s="112" t="s">
        <v>1308</v>
      </c>
      <c r="D145" s="226" t="s">
        <v>1009</v>
      </c>
      <c r="E145" s="226" t="s">
        <v>30</v>
      </c>
      <c r="F145" s="285">
        <v>1011201581</v>
      </c>
      <c r="G145" s="226" t="s">
        <v>1275</v>
      </c>
      <c r="H145" s="226" t="s">
        <v>1245</v>
      </c>
      <c r="I145" s="106" t="s">
        <v>1292</v>
      </c>
      <c r="J145" s="304">
        <v>4500</v>
      </c>
      <c r="K145" s="304">
        <v>810</v>
      </c>
      <c r="N145" s="171">
        <f t="shared" si="9"/>
        <v>5310</v>
      </c>
    </row>
    <row r="146" spans="1:14">
      <c r="A146" s="228" t="s">
        <v>1229</v>
      </c>
      <c r="B146" s="289">
        <v>9997</v>
      </c>
      <c r="C146" s="112" t="s">
        <v>1309</v>
      </c>
      <c r="D146" s="226" t="s">
        <v>1009</v>
      </c>
      <c r="E146" s="226" t="s">
        <v>30</v>
      </c>
      <c r="F146" s="285">
        <v>1011201581</v>
      </c>
      <c r="G146" s="226" t="s">
        <v>1276</v>
      </c>
      <c r="H146" s="226" t="s">
        <v>1246</v>
      </c>
      <c r="I146" s="106" t="s">
        <v>1292</v>
      </c>
      <c r="J146" s="304">
        <v>4500</v>
      </c>
      <c r="K146" s="304">
        <v>810</v>
      </c>
      <c r="N146" s="171">
        <f t="shared" si="9"/>
        <v>5310</v>
      </c>
    </row>
    <row r="147" spans="1:14">
      <c r="A147" s="228" t="s">
        <v>1229</v>
      </c>
      <c r="B147" s="289">
        <v>9997</v>
      </c>
      <c r="C147" s="112" t="s">
        <v>1310</v>
      </c>
      <c r="D147" s="226" t="s">
        <v>1009</v>
      </c>
      <c r="E147" s="226" t="s">
        <v>30</v>
      </c>
      <c r="F147" s="285">
        <v>1011201581</v>
      </c>
      <c r="G147" s="226" t="s">
        <v>1277</v>
      </c>
      <c r="H147" s="226" t="s">
        <v>1247</v>
      </c>
      <c r="I147" s="106" t="s">
        <v>1292</v>
      </c>
      <c r="J147" s="304">
        <v>5500</v>
      </c>
      <c r="K147" s="304">
        <v>990</v>
      </c>
      <c r="N147" s="171">
        <f t="shared" si="9"/>
        <v>6490</v>
      </c>
    </row>
    <row r="148" spans="1:14">
      <c r="A148" s="228" t="s">
        <v>1229</v>
      </c>
      <c r="B148" s="289">
        <v>9997</v>
      </c>
      <c r="C148" s="112" t="s">
        <v>1311</v>
      </c>
      <c r="D148" s="226" t="s">
        <v>1009</v>
      </c>
      <c r="E148" s="226" t="s">
        <v>30</v>
      </c>
      <c r="F148" s="285">
        <v>1011201581</v>
      </c>
      <c r="G148" s="226" t="s">
        <v>1278</v>
      </c>
      <c r="H148" s="226" t="s">
        <v>1248</v>
      </c>
      <c r="I148" s="106" t="s">
        <v>1292</v>
      </c>
      <c r="J148" s="304">
        <v>4500</v>
      </c>
      <c r="K148" s="304">
        <v>810</v>
      </c>
      <c r="N148" s="171">
        <f t="shared" si="9"/>
        <v>5310</v>
      </c>
    </row>
    <row r="149" spans="1:14">
      <c r="A149" s="228" t="s">
        <v>1229</v>
      </c>
      <c r="B149" s="289">
        <v>9997</v>
      </c>
      <c r="C149" s="112" t="s">
        <v>1312</v>
      </c>
      <c r="D149" s="226" t="s">
        <v>1009</v>
      </c>
      <c r="E149" s="226" t="s">
        <v>30</v>
      </c>
      <c r="F149" s="285">
        <v>1011201581</v>
      </c>
      <c r="G149" s="226" t="s">
        <v>1279</v>
      </c>
      <c r="H149" s="226" t="s">
        <v>1249</v>
      </c>
      <c r="I149" s="106" t="s">
        <v>1292</v>
      </c>
      <c r="J149" s="304">
        <v>5000</v>
      </c>
      <c r="K149" s="304">
        <v>900</v>
      </c>
      <c r="N149" s="171">
        <f t="shared" si="9"/>
        <v>5900</v>
      </c>
    </row>
    <row r="150" spans="1:14">
      <c r="A150" s="228" t="s">
        <v>1229</v>
      </c>
      <c r="B150" s="289">
        <v>9997</v>
      </c>
      <c r="C150" s="112" t="s">
        <v>1313</v>
      </c>
      <c r="D150" s="226" t="s">
        <v>1009</v>
      </c>
      <c r="E150" s="226" t="s">
        <v>30</v>
      </c>
      <c r="F150" s="285">
        <v>1011201581</v>
      </c>
      <c r="G150" s="226" t="s">
        <v>1280</v>
      </c>
      <c r="H150" s="226" t="s">
        <v>1250</v>
      </c>
      <c r="I150" s="106" t="s">
        <v>1292</v>
      </c>
      <c r="J150" s="304">
        <v>4500</v>
      </c>
      <c r="K150" s="304">
        <v>810</v>
      </c>
      <c r="N150" s="171">
        <f t="shared" si="9"/>
        <v>5310</v>
      </c>
    </row>
    <row r="151" spans="1:14">
      <c r="A151" s="228" t="s">
        <v>1229</v>
      </c>
      <c r="B151" s="289">
        <v>9997</v>
      </c>
      <c r="C151" s="112" t="s">
        <v>1314</v>
      </c>
      <c r="D151" s="226" t="s">
        <v>1009</v>
      </c>
      <c r="E151" s="226" t="s">
        <v>30</v>
      </c>
      <c r="F151" s="285">
        <v>1011201581</v>
      </c>
      <c r="G151" s="226" t="s">
        <v>1281</v>
      </c>
      <c r="H151" s="226" t="s">
        <v>1251</v>
      </c>
      <c r="I151" s="106" t="s">
        <v>1292</v>
      </c>
      <c r="J151" s="304">
        <v>4500</v>
      </c>
      <c r="K151" s="304">
        <v>810</v>
      </c>
      <c r="N151" s="171">
        <f t="shared" si="9"/>
        <v>5310</v>
      </c>
    </row>
    <row r="152" spans="1:14">
      <c r="A152" s="228" t="s">
        <v>1229</v>
      </c>
      <c r="B152" s="289">
        <v>9997</v>
      </c>
      <c r="C152" s="112" t="s">
        <v>1315</v>
      </c>
      <c r="D152" s="226" t="s">
        <v>1009</v>
      </c>
      <c r="E152" s="226" t="s">
        <v>30</v>
      </c>
      <c r="F152" s="285">
        <v>1011201581</v>
      </c>
      <c r="G152" s="226" t="s">
        <v>1282</v>
      </c>
      <c r="H152" s="226" t="s">
        <v>1252</v>
      </c>
      <c r="I152" s="106" t="s">
        <v>1292</v>
      </c>
      <c r="J152" s="304">
        <v>450</v>
      </c>
      <c r="K152" s="304">
        <v>81</v>
      </c>
      <c r="N152" s="171">
        <f t="shared" si="9"/>
        <v>531</v>
      </c>
    </row>
    <row r="153" spans="1:14">
      <c r="A153" s="228" t="s">
        <v>1229</v>
      </c>
      <c r="B153" s="289">
        <v>9997</v>
      </c>
      <c r="C153" s="112" t="s">
        <v>1316</v>
      </c>
      <c r="D153" s="226" t="s">
        <v>1009</v>
      </c>
      <c r="E153" s="226" t="s">
        <v>30</v>
      </c>
      <c r="F153" s="285">
        <v>1011201581</v>
      </c>
      <c r="G153" s="226" t="s">
        <v>1283</v>
      </c>
      <c r="H153" s="226" t="s">
        <v>1253</v>
      </c>
      <c r="I153" s="106" t="s">
        <v>1292</v>
      </c>
      <c r="J153" s="304">
        <v>5500</v>
      </c>
      <c r="K153" s="304">
        <v>990</v>
      </c>
      <c r="N153" s="171">
        <f t="shared" si="9"/>
        <v>6490</v>
      </c>
    </row>
    <row r="154" spans="1:14">
      <c r="A154" s="228" t="s">
        <v>1229</v>
      </c>
      <c r="B154" s="289">
        <v>9997</v>
      </c>
      <c r="C154" s="112" t="s">
        <v>1317</v>
      </c>
      <c r="D154" s="226" t="s">
        <v>1009</v>
      </c>
      <c r="E154" s="226" t="s">
        <v>30</v>
      </c>
      <c r="F154" s="285">
        <v>1011201581</v>
      </c>
      <c r="G154" s="226" t="s">
        <v>1284</v>
      </c>
      <c r="H154" s="226" t="s">
        <v>1254</v>
      </c>
      <c r="I154" s="106" t="s">
        <v>1292</v>
      </c>
      <c r="J154" s="304">
        <v>4200</v>
      </c>
      <c r="K154" s="304">
        <v>756</v>
      </c>
      <c r="N154" s="171">
        <f t="shared" si="9"/>
        <v>4956</v>
      </c>
    </row>
    <row r="155" spans="1:14">
      <c r="A155" s="228" t="s">
        <v>1229</v>
      </c>
      <c r="B155" s="289">
        <v>9997</v>
      </c>
      <c r="C155" s="112" t="s">
        <v>1318</v>
      </c>
      <c r="D155" s="226" t="s">
        <v>1009</v>
      </c>
      <c r="E155" s="226" t="s">
        <v>30</v>
      </c>
      <c r="F155" s="285">
        <v>1011201581</v>
      </c>
      <c r="G155" s="226" t="s">
        <v>1285</v>
      </c>
      <c r="H155" s="226" t="s">
        <v>1255</v>
      </c>
      <c r="I155" s="106" t="s">
        <v>1292</v>
      </c>
      <c r="J155" s="304">
        <v>4500</v>
      </c>
      <c r="K155" s="304">
        <v>810</v>
      </c>
      <c r="N155" s="171">
        <f t="shared" si="9"/>
        <v>5310</v>
      </c>
    </row>
    <row r="156" spans="1:14">
      <c r="A156" s="228" t="s">
        <v>1229</v>
      </c>
      <c r="B156" s="289">
        <v>9997</v>
      </c>
      <c r="C156" s="112" t="s">
        <v>1319</v>
      </c>
      <c r="D156" s="226" t="s">
        <v>1009</v>
      </c>
      <c r="E156" s="226" t="s">
        <v>30</v>
      </c>
      <c r="F156" s="285">
        <v>1011201581</v>
      </c>
      <c r="G156" s="226" t="s">
        <v>1286</v>
      </c>
      <c r="H156" s="226" t="s">
        <v>1256</v>
      </c>
      <c r="I156" s="106" t="s">
        <v>1292</v>
      </c>
      <c r="J156" s="304">
        <v>4500</v>
      </c>
      <c r="K156" s="304">
        <v>810</v>
      </c>
      <c r="N156" s="171">
        <f t="shared" si="9"/>
        <v>5310</v>
      </c>
    </row>
    <row r="157" spans="1:14">
      <c r="A157" s="228" t="s">
        <v>1229</v>
      </c>
      <c r="B157" s="289">
        <v>9997</v>
      </c>
      <c r="C157" s="112" t="s">
        <v>1320</v>
      </c>
      <c r="D157" s="226" t="s">
        <v>1009</v>
      </c>
      <c r="E157" s="226" t="s">
        <v>30</v>
      </c>
      <c r="F157" s="285">
        <v>1011201581</v>
      </c>
      <c r="G157" s="226" t="s">
        <v>1287</v>
      </c>
      <c r="H157" s="226" t="s">
        <v>1257</v>
      </c>
      <c r="I157" s="106" t="s">
        <v>1292</v>
      </c>
      <c r="J157" s="304">
        <v>4500</v>
      </c>
      <c r="K157" s="304">
        <v>810</v>
      </c>
      <c r="N157" s="171">
        <f t="shared" si="9"/>
        <v>5310</v>
      </c>
    </row>
    <row r="158" spans="1:14">
      <c r="A158" s="228" t="s">
        <v>1229</v>
      </c>
      <c r="B158" s="289">
        <v>9997</v>
      </c>
      <c r="C158" s="112" t="s">
        <v>1321</v>
      </c>
      <c r="D158" s="226" t="s">
        <v>1009</v>
      </c>
      <c r="E158" s="226" t="s">
        <v>30</v>
      </c>
      <c r="F158" s="285">
        <v>1011201581</v>
      </c>
      <c r="G158" s="226" t="s">
        <v>1288</v>
      </c>
      <c r="H158" s="226" t="s">
        <v>1258</v>
      </c>
      <c r="I158" s="106" t="s">
        <v>1292</v>
      </c>
      <c r="J158" s="304">
        <v>4500</v>
      </c>
      <c r="K158" s="304">
        <v>810</v>
      </c>
      <c r="N158" s="171">
        <f t="shared" si="9"/>
        <v>5310</v>
      </c>
    </row>
    <row r="159" spans="1:14">
      <c r="A159" s="228" t="s">
        <v>1229</v>
      </c>
      <c r="B159" s="289">
        <v>9997</v>
      </c>
      <c r="C159" s="112" t="s">
        <v>1322</v>
      </c>
      <c r="D159" s="226" t="s">
        <v>1066</v>
      </c>
      <c r="E159" s="226" t="s">
        <v>30</v>
      </c>
      <c r="F159" s="285">
        <v>1011201604</v>
      </c>
      <c r="G159" s="226" t="s">
        <v>1289</v>
      </c>
      <c r="H159" s="226" t="s">
        <v>1259</v>
      </c>
      <c r="I159" s="106" t="s">
        <v>1291</v>
      </c>
      <c r="J159" s="304">
        <v>932.20338983050851</v>
      </c>
      <c r="K159" s="304">
        <v>167.79661016949152</v>
      </c>
      <c r="N159" s="171">
        <f t="shared" si="9"/>
        <v>1100</v>
      </c>
    </row>
    <row r="160" spans="1:14">
      <c r="A160" s="228" t="s">
        <v>1229</v>
      </c>
      <c r="B160" s="289">
        <v>9997</v>
      </c>
      <c r="C160" s="112" t="s">
        <v>1323</v>
      </c>
      <c r="D160" s="226" t="s">
        <v>1009</v>
      </c>
      <c r="E160" s="226" t="s">
        <v>30</v>
      </c>
      <c r="F160" s="285">
        <v>1011201581</v>
      </c>
      <c r="G160" s="226" t="s">
        <v>1270</v>
      </c>
      <c r="H160" s="226" t="s">
        <v>1240</v>
      </c>
      <c r="I160" s="106" t="s">
        <v>1292</v>
      </c>
      <c r="J160" s="306">
        <f>1022.22222222222+2</f>
        <v>1024.2222222222199</v>
      </c>
      <c r="K160" s="304">
        <v>184</v>
      </c>
      <c r="N160" s="171">
        <f t="shared" si="9"/>
        <v>1208.2222222222199</v>
      </c>
    </row>
    <row r="161" spans="1:14">
      <c r="A161" s="228" t="s">
        <v>1229</v>
      </c>
      <c r="B161" s="289">
        <v>9997</v>
      </c>
      <c r="C161" s="112" t="s">
        <v>1324</v>
      </c>
      <c r="D161" s="226" t="s">
        <v>1009</v>
      </c>
      <c r="E161" s="226" t="s">
        <v>30</v>
      </c>
      <c r="F161" s="285">
        <v>1011201581</v>
      </c>
      <c r="G161" s="226" t="s">
        <v>1113</v>
      </c>
      <c r="H161" s="226" t="s">
        <v>1135</v>
      </c>
      <c r="I161" s="106" t="s">
        <v>1292</v>
      </c>
      <c r="J161" s="304">
        <v>-4500</v>
      </c>
      <c r="K161" s="304">
        <v>-810</v>
      </c>
      <c r="N161" s="171">
        <f t="shared" si="9"/>
        <v>-5310</v>
      </c>
    </row>
    <row r="162" spans="1:14">
      <c r="A162" s="228" t="s">
        <v>1229</v>
      </c>
      <c r="B162" s="289">
        <v>9997</v>
      </c>
      <c r="C162" s="112" t="s">
        <v>1325</v>
      </c>
      <c r="D162" s="226" t="s">
        <v>1066</v>
      </c>
      <c r="E162" s="226" t="s">
        <v>30</v>
      </c>
      <c r="F162" s="285">
        <v>1011201604</v>
      </c>
      <c r="G162" s="226" t="s">
        <v>1107</v>
      </c>
      <c r="H162" s="226" t="s">
        <v>1129</v>
      </c>
      <c r="I162" s="106" t="s">
        <v>1291</v>
      </c>
      <c r="J162" s="304">
        <v>-2400</v>
      </c>
      <c r="K162" s="304">
        <v>-432</v>
      </c>
      <c r="N162" s="171">
        <f t="shared" si="9"/>
        <v>-2832</v>
      </c>
    </row>
    <row r="163" spans="1:14">
      <c r="A163" s="228" t="s">
        <v>1229</v>
      </c>
      <c r="B163" s="289">
        <v>9997</v>
      </c>
      <c r="C163" s="112" t="s">
        <v>1326</v>
      </c>
      <c r="D163" s="226" t="s">
        <v>1066</v>
      </c>
      <c r="E163" s="226" t="s">
        <v>30</v>
      </c>
      <c r="F163" s="285">
        <v>1011201604</v>
      </c>
      <c r="G163" s="226" t="s">
        <v>1102</v>
      </c>
      <c r="H163" s="226" t="s">
        <v>1124</v>
      </c>
      <c r="I163" s="106" t="s">
        <v>1291</v>
      </c>
      <c r="J163" s="304">
        <v>-3188.8888888888891</v>
      </c>
      <c r="K163" s="304">
        <v>-574</v>
      </c>
      <c r="N163" s="171">
        <f t="shared" si="9"/>
        <v>-3762.8888888888891</v>
      </c>
    </row>
    <row r="164" spans="1:14">
      <c r="A164" s="228" t="s">
        <v>1229</v>
      </c>
      <c r="B164" s="289">
        <v>9997</v>
      </c>
      <c r="C164" s="112" t="s">
        <v>1327</v>
      </c>
      <c r="D164" s="226" t="s">
        <v>1066</v>
      </c>
      <c r="E164" s="226" t="s">
        <v>30</v>
      </c>
      <c r="F164" s="285">
        <v>1011201604</v>
      </c>
      <c r="G164" s="226" t="s">
        <v>1104</v>
      </c>
      <c r="H164" s="226" t="s">
        <v>1126</v>
      </c>
      <c r="I164" s="106" t="s">
        <v>1291</v>
      </c>
      <c r="J164" s="304">
        <v>-2522.2222222222222</v>
      </c>
      <c r="K164" s="304">
        <v>-454</v>
      </c>
      <c r="N164" s="171">
        <f t="shared" si="9"/>
        <v>-2976.2222222222222</v>
      </c>
    </row>
    <row r="165" spans="1:14">
      <c r="A165" s="228" t="s">
        <v>1229</v>
      </c>
      <c r="B165" s="289">
        <v>9997</v>
      </c>
      <c r="C165" s="112" t="s">
        <v>1328</v>
      </c>
      <c r="D165" s="226" t="s">
        <v>1066</v>
      </c>
      <c r="E165" s="226" t="s">
        <v>30</v>
      </c>
      <c r="F165" s="285">
        <v>1011201604</v>
      </c>
      <c r="G165" s="226" t="s">
        <v>1105</v>
      </c>
      <c r="H165" s="226" t="s">
        <v>1127</v>
      </c>
      <c r="I165" s="106" t="s">
        <v>1291</v>
      </c>
      <c r="J165" s="304">
        <v>-2000</v>
      </c>
      <c r="K165" s="304">
        <v>-360</v>
      </c>
      <c r="N165" s="171">
        <f t="shared" si="9"/>
        <v>-2360</v>
      </c>
    </row>
    <row r="167" spans="1:14">
      <c r="J167" s="171">
        <f>SUM(J130:J160)</f>
        <v>104367.31450094162</v>
      </c>
      <c r="K167" s="171">
        <f>SUM(K130:K160)</f>
        <v>18785.796610169491</v>
      </c>
      <c r="N167" s="171">
        <f>SUM(N130:N160)</f>
        <v>123153.11111111111</v>
      </c>
    </row>
    <row r="169" spans="1:14">
      <c r="J169" s="171">
        <f>SUM(J161:J165)</f>
        <v>-14611.111111111111</v>
      </c>
      <c r="K169" s="171">
        <f>SUM(K161:K165)</f>
        <v>-2630</v>
      </c>
      <c r="N169" s="171">
        <f>SUM(N161:N165)</f>
        <v>-17241.111111111109</v>
      </c>
    </row>
    <row r="171" spans="1:14">
      <c r="J171" s="171">
        <f>SUM(J130:J165)</f>
        <v>89756.203389830509</v>
      </c>
      <c r="K171" s="171">
        <f>SUM(K130:K165)</f>
        <v>16155.796610169491</v>
      </c>
      <c r="N171" s="171">
        <f>SUM(N130:N165)</f>
        <v>105912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P9"/>
  <sheetViews>
    <sheetView workbookViewId="0">
      <selection activeCell="C9" sqref="C9"/>
    </sheetView>
  </sheetViews>
  <sheetFormatPr defaultRowHeight="15"/>
  <cols>
    <col min="1" max="1" width="26.28515625" bestFit="1" customWidth="1"/>
    <col min="2" max="2" width="13.5703125" bestFit="1" customWidth="1"/>
    <col min="3" max="3" width="10.5703125" bestFit="1" customWidth="1"/>
    <col min="4" max="4" width="8.140625" customWidth="1"/>
    <col min="5" max="5" width="7.85546875" customWidth="1"/>
    <col min="6" max="6" width="12" customWidth="1"/>
    <col min="7" max="7" width="13.5703125" style="51" bestFit="1" customWidth="1"/>
    <col min="8" max="8" width="10.85546875" customWidth="1"/>
    <col min="9" max="9" width="5.5703125" bestFit="1" customWidth="1"/>
    <col min="10" max="10" width="5.42578125" bestFit="1" customWidth="1"/>
    <col min="11" max="11" width="9.5703125" style="51" bestFit="1" customWidth="1"/>
    <col min="12" max="12" width="13.5703125" style="51" bestFit="1" customWidth="1"/>
    <col min="13" max="13" width="8" bestFit="1" customWidth="1"/>
    <col min="14" max="14" width="5.5703125" bestFit="1" customWidth="1"/>
    <col min="15" max="15" width="5.42578125" bestFit="1" customWidth="1"/>
    <col min="16" max="16" width="9.5703125" bestFit="1" customWidth="1"/>
  </cols>
  <sheetData>
    <row r="1" spans="1:16">
      <c r="H1" s="322" t="s">
        <v>80</v>
      </c>
      <c r="I1" s="322"/>
      <c r="J1" s="322"/>
      <c r="K1" s="322"/>
      <c r="M1" s="322" t="s">
        <v>81</v>
      </c>
      <c r="N1" s="322"/>
      <c r="O1" s="322"/>
      <c r="P1" s="322"/>
    </row>
    <row r="2" spans="1:16">
      <c r="A2" s="54" t="s">
        <v>1</v>
      </c>
      <c r="B2" s="54" t="s">
        <v>56</v>
      </c>
      <c r="C2" s="54" t="s">
        <v>29</v>
      </c>
      <c r="D2" s="54" t="s">
        <v>28</v>
      </c>
      <c r="E2" s="54" t="s">
        <v>27</v>
      </c>
      <c r="F2" s="116" t="s">
        <v>57</v>
      </c>
      <c r="G2" s="122" t="s">
        <v>56</v>
      </c>
      <c r="H2" s="54" t="s">
        <v>29</v>
      </c>
      <c r="I2" s="54" t="s">
        <v>28</v>
      </c>
      <c r="J2" s="54" t="s">
        <v>27</v>
      </c>
      <c r="K2" s="117" t="s">
        <v>36</v>
      </c>
      <c r="L2" s="148" t="s">
        <v>56</v>
      </c>
      <c r="M2" s="54" t="s">
        <v>29</v>
      </c>
      <c r="N2" s="54" t="s">
        <v>28</v>
      </c>
      <c r="O2" s="54" t="s">
        <v>27</v>
      </c>
      <c r="P2" s="117" t="s">
        <v>36</v>
      </c>
    </row>
    <row r="3" spans="1:16">
      <c r="A3" s="118">
        <v>43922</v>
      </c>
      <c r="B3" s="119">
        <v>490</v>
      </c>
      <c r="C3" s="119">
        <v>88</v>
      </c>
      <c r="D3" s="119">
        <v>0</v>
      </c>
      <c r="E3" s="119">
        <v>0</v>
      </c>
      <c r="F3" s="120">
        <f>SUM(B3:C3)</f>
        <v>578</v>
      </c>
      <c r="G3" s="121">
        <v>0</v>
      </c>
      <c r="H3" s="121">
        <v>0</v>
      </c>
      <c r="I3" s="121">
        <v>0</v>
      </c>
      <c r="J3" s="121">
        <v>0</v>
      </c>
      <c r="K3" s="121">
        <v>0</v>
      </c>
      <c r="L3" s="121">
        <v>0</v>
      </c>
      <c r="M3" s="121">
        <v>0</v>
      </c>
      <c r="N3" s="121">
        <v>0</v>
      </c>
      <c r="O3" s="133"/>
      <c r="P3" s="133"/>
    </row>
    <row r="4" spans="1:16" s="51" customFormat="1">
      <c r="A4" s="118" t="s">
        <v>134</v>
      </c>
      <c r="B4" s="119">
        <v>-68459</v>
      </c>
      <c r="C4" s="119">
        <v>-12323</v>
      </c>
      <c r="D4" s="121">
        <v>0</v>
      </c>
      <c r="E4" s="121">
        <v>0</v>
      </c>
      <c r="F4" s="120">
        <f>SUM(B4:C4)</f>
        <v>-80782</v>
      </c>
      <c r="G4" s="149"/>
      <c r="H4" s="133"/>
      <c r="I4" s="133"/>
      <c r="J4" s="133"/>
      <c r="K4" s="133"/>
      <c r="L4" s="149"/>
      <c r="M4" s="133"/>
      <c r="N4" s="133"/>
      <c r="O4" s="133"/>
      <c r="P4" s="133"/>
    </row>
    <row r="5" spans="1:16" s="51" customFormat="1">
      <c r="A5" s="118">
        <v>43971</v>
      </c>
      <c r="B5" s="121">
        <v>12893</v>
      </c>
      <c r="C5" s="121">
        <v>2321</v>
      </c>
      <c r="D5" s="121">
        <v>0</v>
      </c>
      <c r="E5" s="121">
        <v>0</v>
      </c>
      <c r="F5" s="120">
        <f>SUM(B5:C5)</f>
        <v>15214</v>
      </c>
      <c r="G5" s="149"/>
      <c r="H5" s="224"/>
      <c r="I5" s="224"/>
      <c r="J5" s="224"/>
      <c r="K5" s="224"/>
      <c r="L5" s="149"/>
      <c r="M5" s="224"/>
      <c r="N5" s="224"/>
      <c r="O5" s="224"/>
      <c r="P5" s="224"/>
    </row>
    <row r="6" spans="1:16" s="51" customFormat="1">
      <c r="A6" s="118">
        <v>44002</v>
      </c>
      <c r="B6" s="121">
        <v>9725</v>
      </c>
      <c r="C6" s="121">
        <f>'Table 7-Notice Pay Recovery'!K30</f>
        <v>1750</v>
      </c>
      <c r="D6" s="121">
        <v>0</v>
      </c>
      <c r="E6" s="121">
        <v>0</v>
      </c>
      <c r="F6" s="120">
        <f>SUM(B6:C6)</f>
        <v>11475</v>
      </c>
      <c r="G6" s="149"/>
      <c r="H6" s="224"/>
      <c r="I6" s="224"/>
      <c r="J6" s="224"/>
      <c r="K6" s="224"/>
      <c r="L6" s="149"/>
      <c r="M6" s="224"/>
      <c r="N6" s="224"/>
      <c r="O6" s="224"/>
      <c r="P6" s="224"/>
    </row>
    <row r="7" spans="1:16" s="51" customFormat="1">
      <c r="A7" s="118">
        <v>44032</v>
      </c>
      <c r="B7" s="121">
        <v>34616</v>
      </c>
      <c r="C7" s="121">
        <v>6231</v>
      </c>
      <c r="D7" s="121">
        <v>0</v>
      </c>
      <c r="E7" s="121">
        <v>0</v>
      </c>
      <c r="F7" s="120">
        <f>SUM(B7:C7)</f>
        <v>40847</v>
      </c>
      <c r="G7" s="149"/>
      <c r="H7" s="261"/>
      <c r="I7" s="261"/>
      <c r="J7" s="261"/>
      <c r="K7" s="261"/>
      <c r="L7" s="149"/>
      <c r="M7" s="261"/>
      <c r="N7" s="261"/>
      <c r="O7" s="261"/>
      <c r="P7" s="261"/>
    </row>
    <row r="8" spans="1:16" s="51" customFormat="1">
      <c r="A8" s="118">
        <v>44063</v>
      </c>
      <c r="B8" s="121">
        <f>'Table 7-Notice Pay Recovery'!J73</f>
        <v>44724.423728813563</v>
      </c>
      <c r="C8" s="121">
        <f>'Table 7-Notice Pay Recovery'!K73</f>
        <v>8051</v>
      </c>
      <c r="D8" s="121">
        <v>0</v>
      </c>
      <c r="E8" s="121">
        <v>0</v>
      </c>
      <c r="F8" s="120">
        <f>'Table 7-Notice Pay Recovery'!N77</f>
        <v>40107</v>
      </c>
      <c r="G8" s="149"/>
      <c r="H8" s="261"/>
      <c r="I8" s="261"/>
      <c r="J8" s="261"/>
      <c r="K8" s="261"/>
      <c r="L8" s="149"/>
      <c r="M8" s="261"/>
      <c r="N8" s="261"/>
      <c r="O8" s="261"/>
      <c r="P8" s="261"/>
    </row>
    <row r="9" spans="1:16">
      <c r="A9" s="273" t="s">
        <v>36</v>
      </c>
      <c r="B9" s="274">
        <f>SUM(B3:B8)</f>
        <v>33989.423728813563</v>
      </c>
      <c r="C9" s="274">
        <f>SUM(C3:C8)</f>
        <v>6118</v>
      </c>
      <c r="D9" s="119"/>
      <c r="E9" s="119"/>
      <c r="F9" s="120"/>
      <c r="G9" s="149"/>
      <c r="H9" s="133"/>
      <c r="I9" s="133"/>
      <c r="J9" s="133"/>
      <c r="K9" s="133"/>
      <c r="L9" s="149"/>
      <c r="M9" s="133"/>
      <c r="N9" s="133"/>
      <c r="O9" s="133"/>
      <c r="P9" s="133"/>
    </row>
  </sheetData>
  <mergeCells count="2">
    <mergeCell ref="H1:K1"/>
    <mergeCell ref="M1:P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41"/>
  <sheetViews>
    <sheetView workbookViewId="0">
      <selection activeCell="M15" sqref="M15"/>
    </sheetView>
  </sheetViews>
  <sheetFormatPr defaultRowHeight="15"/>
  <cols>
    <col min="1" max="1" width="6" style="7" customWidth="1"/>
    <col min="2" max="2" width="22.5703125" style="2" bestFit="1" customWidth="1"/>
    <col min="3" max="3" width="10.7109375" style="51" customWidth="1"/>
    <col min="4" max="4" width="12" style="2" bestFit="1" customWidth="1"/>
    <col min="5" max="5" width="16" style="160" customWidth="1"/>
    <col min="6" max="6" width="18.42578125" style="2" customWidth="1"/>
    <col min="7" max="7" width="18.42578125" style="51" customWidth="1"/>
    <col min="8" max="8" width="16.5703125" style="8" customWidth="1"/>
    <col min="9" max="9" width="15.7109375" style="160" customWidth="1"/>
    <col min="10" max="10" width="16.42578125" style="2" customWidth="1"/>
    <col min="11" max="11" width="9.140625" style="2"/>
    <col min="12" max="12" width="11" style="2" bestFit="1" customWidth="1"/>
    <col min="13" max="13" width="26.28515625" style="2" bestFit="1" customWidth="1"/>
    <col min="14" max="14" width="11.7109375" style="2" bestFit="1" customWidth="1"/>
    <col min="15" max="15" width="14.42578125" style="2" bestFit="1" customWidth="1"/>
    <col min="16" max="16" width="16" style="2" bestFit="1" customWidth="1"/>
    <col min="17" max="18" width="16.7109375" style="2" bestFit="1" customWidth="1"/>
    <col min="19" max="16384" width="9.140625" style="2"/>
  </cols>
  <sheetData>
    <row r="1" spans="1:17">
      <c r="A1" s="322" t="s">
        <v>11</v>
      </c>
      <c r="B1" s="322"/>
      <c r="C1" s="322"/>
      <c r="D1" s="322"/>
      <c r="E1" s="322"/>
      <c r="F1" s="322"/>
      <c r="G1" s="322"/>
      <c r="H1" s="322"/>
      <c r="I1" s="322"/>
      <c r="J1" s="322"/>
      <c r="L1" s="313" t="s">
        <v>1332</v>
      </c>
      <c r="M1" s="314" t="s">
        <v>1333</v>
      </c>
      <c r="N1" s="313" t="s">
        <v>1334</v>
      </c>
      <c r="O1" s="313" t="s">
        <v>1335</v>
      </c>
      <c r="P1" s="313" t="s">
        <v>1336</v>
      </c>
      <c r="Q1" s="313" t="s">
        <v>1337</v>
      </c>
    </row>
    <row r="2" spans="1:17" s="7" customFormat="1">
      <c r="A2" s="54" t="s">
        <v>7</v>
      </c>
      <c r="B2" s="311" t="s">
        <v>8</v>
      </c>
      <c r="C2" s="311" t="s">
        <v>101</v>
      </c>
      <c r="D2" s="311" t="s">
        <v>2</v>
      </c>
      <c r="E2" s="153" t="s">
        <v>19</v>
      </c>
      <c r="F2" s="311" t="s">
        <v>18</v>
      </c>
      <c r="G2" s="311" t="s">
        <v>1331</v>
      </c>
      <c r="H2" s="221" t="s">
        <v>123</v>
      </c>
      <c r="I2" s="153" t="s">
        <v>122</v>
      </c>
      <c r="J2" s="311" t="s">
        <v>121</v>
      </c>
      <c r="L2" s="315">
        <v>9500010</v>
      </c>
      <c r="M2" s="9" t="s">
        <v>1338</v>
      </c>
      <c r="N2" s="9">
        <v>0</v>
      </c>
      <c r="O2" s="316">
        <v>260551764.62</v>
      </c>
      <c r="P2" s="316">
        <v>2775618099.0500002</v>
      </c>
      <c r="Q2" s="316">
        <v>-2515066334.4299998</v>
      </c>
    </row>
    <row r="3" spans="1:17">
      <c r="A3" s="28">
        <v>1</v>
      </c>
      <c r="B3" s="9" t="s">
        <v>127</v>
      </c>
      <c r="C3" s="9">
        <v>9985</v>
      </c>
      <c r="D3" s="4">
        <v>43951</v>
      </c>
      <c r="E3" s="173">
        <v>323492</v>
      </c>
      <c r="F3" s="167">
        <v>24231631</v>
      </c>
      <c r="G3" s="312">
        <v>24231621</v>
      </c>
      <c r="H3" s="222">
        <f t="shared" ref="H3:H10" si="0">F3/E3</f>
        <v>74.906430452685072</v>
      </c>
      <c r="I3" s="167">
        <v>24231621.16</v>
      </c>
      <c r="J3" s="310">
        <f t="shared" ref="J3:J14" si="1">G3-I3</f>
        <v>-0.16000000014901161</v>
      </c>
      <c r="L3" s="315">
        <v>9500010</v>
      </c>
      <c r="M3" s="9" t="s">
        <v>1338</v>
      </c>
      <c r="N3" s="9">
        <v>0</v>
      </c>
      <c r="O3" s="316">
        <v>1960975.89</v>
      </c>
      <c r="P3" s="316">
        <v>231600682.68000001</v>
      </c>
      <c r="Q3" s="316">
        <v>-229639706.78999999</v>
      </c>
    </row>
    <row r="4" spans="1:17">
      <c r="A4" s="28">
        <v>2</v>
      </c>
      <c r="B4" s="9" t="s">
        <v>154</v>
      </c>
      <c r="C4" s="9">
        <v>9985</v>
      </c>
      <c r="D4" s="4">
        <v>43982</v>
      </c>
      <c r="E4" s="173">
        <v>359607</v>
      </c>
      <c r="F4" s="167">
        <v>27017981.579999998</v>
      </c>
      <c r="G4" s="312">
        <v>27017982</v>
      </c>
      <c r="H4" s="222">
        <f t="shared" si="0"/>
        <v>75.131967898288963</v>
      </c>
      <c r="I4" s="167">
        <v>27017981.579999998</v>
      </c>
      <c r="J4" s="310">
        <f t="shared" si="1"/>
        <v>0.42000000178813934</v>
      </c>
      <c r="L4" s="315">
        <v>9500010</v>
      </c>
      <c r="M4" s="9" t="s">
        <v>1338</v>
      </c>
      <c r="N4" s="9">
        <v>0</v>
      </c>
      <c r="O4" s="316">
        <v>5412623.1299999999</v>
      </c>
      <c r="P4" s="316">
        <v>447553742.08999997</v>
      </c>
      <c r="Q4" s="316">
        <v>-442141118.95999998</v>
      </c>
    </row>
    <row r="5" spans="1:17">
      <c r="A5" s="50">
        <v>3</v>
      </c>
      <c r="B5" s="9" t="s">
        <v>170</v>
      </c>
      <c r="C5" s="9">
        <v>9985</v>
      </c>
      <c r="D5" s="42">
        <v>44012</v>
      </c>
      <c r="E5" s="154">
        <v>418778</v>
      </c>
      <c r="F5" s="167">
        <v>31557150</v>
      </c>
      <c r="G5" s="312">
        <v>31557150</v>
      </c>
      <c r="H5" s="222">
        <f t="shared" si="0"/>
        <v>75.355319524903408</v>
      </c>
      <c r="I5" s="167">
        <v>31557150.469999999</v>
      </c>
      <c r="J5" s="310">
        <f t="shared" si="1"/>
        <v>-0.4699999988079071</v>
      </c>
      <c r="M5" s="29"/>
    </row>
    <row r="6" spans="1:17">
      <c r="A6" s="50">
        <v>4</v>
      </c>
      <c r="B6" s="9" t="s">
        <v>172</v>
      </c>
      <c r="C6" s="9">
        <v>9985</v>
      </c>
      <c r="D6" s="42">
        <v>44043</v>
      </c>
      <c r="E6" s="317">
        <v>362337</v>
      </c>
      <c r="F6" s="167">
        <v>27080458</v>
      </c>
      <c r="G6" s="312">
        <v>27080458.23</v>
      </c>
      <c r="H6" s="222">
        <f t="shared" si="0"/>
        <v>74.738318195492042</v>
      </c>
      <c r="I6" s="167">
        <v>27080487.640000001</v>
      </c>
      <c r="J6" s="310">
        <f t="shared" si="1"/>
        <v>-29.410000000149012</v>
      </c>
      <c r="M6" s="29"/>
    </row>
    <row r="7" spans="1:17">
      <c r="A7" s="50">
        <v>5</v>
      </c>
      <c r="B7" s="9" t="s">
        <v>1095</v>
      </c>
      <c r="C7" s="9">
        <v>9985</v>
      </c>
      <c r="D7" s="42">
        <v>44074</v>
      </c>
      <c r="E7" s="317">
        <v>374549</v>
      </c>
      <c r="F7" s="167">
        <v>27419407</v>
      </c>
      <c r="G7" s="312">
        <v>27419407</v>
      </c>
      <c r="H7" s="222">
        <f t="shared" si="0"/>
        <v>73.206461637863143</v>
      </c>
      <c r="I7" s="319">
        <v>27419383.91</v>
      </c>
      <c r="J7" s="310">
        <f t="shared" si="1"/>
        <v>23.089999999850988</v>
      </c>
      <c r="M7" s="29"/>
    </row>
    <row r="8" spans="1:17">
      <c r="A8" s="50">
        <v>6</v>
      </c>
      <c r="B8" s="9" t="s">
        <v>1098</v>
      </c>
      <c r="C8" s="9">
        <v>9985</v>
      </c>
      <c r="D8" s="42">
        <v>44104</v>
      </c>
      <c r="E8" s="155">
        <v>431807</v>
      </c>
      <c r="F8" s="167">
        <v>31846632</v>
      </c>
      <c r="G8" s="312">
        <v>31846632</v>
      </c>
      <c r="H8" s="222">
        <f t="shared" si="0"/>
        <v>73.752004946654409</v>
      </c>
      <c r="I8" s="167">
        <v>31846644.350000001</v>
      </c>
      <c r="J8" s="310">
        <f t="shared" si="1"/>
        <v>-12.350000001490116</v>
      </c>
      <c r="M8" s="29"/>
    </row>
    <row r="9" spans="1:17" s="51" customFormat="1">
      <c r="A9" s="50">
        <v>7</v>
      </c>
      <c r="B9" s="9" t="s">
        <v>1210</v>
      </c>
      <c r="C9" s="9">
        <v>9985</v>
      </c>
      <c r="D9" s="42">
        <v>44135</v>
      </c>
      <c r="E9" s="155">
        <v>353191</v>
      </c>
      <c r="F9" s="167">
        <v>26318207.600000001</v>
      </c>
      <c r="G9" s="312">
        <v>26318207.600000001</v>
      </c>
      <c r="H9" s="223">
        <f t="shared" si="0"/>
        <v>74.515510304622723</v>
      </c>
      <c r="I9" s="167">
        <v>26318239.280000001</v>
      </c>
      <c r="J9" s="310">
        <f t="shared" si="1"/>
        <v>-31.679999999701977</v>
      </c>
      <c r="M9" s="29"/>
    </row>
    <row r="10" spans="1:17" s="51" customFormat="1">
      <c r="A10" s="50">
        <v>8</v>
      </c>
      <c r="B10" s="9" t="s">
        <v>1329</v>
      </c>
      <c r="C10" s="9">
        <v>9985</v>
      </c>
      <c r="D10" s="42">
        <v>44165</v>
      </c>
      <c r="E10" s="167">
        <v>458380</v>
      </c>
      <c r="F10" s="167">
        <v>33928920.899999999</v>
      </c>
      <c r="G10" s="312">
        <f>33928920.9+50.56</f>
        <v>33928971.460000001</v>
      </c>
      <c r="H10" s="223">
        <f t="shared" si="0"/>
        <v>74.019200008726386</v>
      </c>
      <c r="I10" s="167">
        <v>33928920.899999999</v>
      </c>
      <c r="J10" s="310">
        <f t="shared" si="1"/>
        <v>50.560000002384186</v>
      </c>
      <c r="M10" s="29"/>
    </row>
    <row r="11" spans="1:17" s="51" customFormat="1">
      <c r="A11" s="50">
        <v>9</v>
      </c>
      <c r="B11" s="9"/>
      <c r="C11" s="9">
        <v>9985</v>
      </c>
      <c r="D11" s="42"/>
      <c r="E11" s="155"/>
      <c r="F11" s="167"/>
      <c r="G11" s="167"/>
      <c r="H11" s="223"/>
      <c r="I11" s="167"/>
      <c r="J11" s="310">
        <f t="shared" si="1"/>
        <v>0</v>
      </c>
    </row>
    <row r="12" spans="1:17" s="51" customFormat="1">
      <c r="A12" s="50">
        <v>10</v>
      </c>
      <c r="B12" s="9"/>
      <c r="C12" s="9">
        <v>9985</v>
      </c>
      <c r="D12" s="42"/>
      <c r="E12" s="154"/>
      <c r="F12" s="167"/>
      <c r="G12" s="167"/>
      <c r="H12" s="222"/>
      <c r="I12" s="167"/>
      <c r="J12" s="310">
        <f t="shared" si="1"/>
        <v>0</v>
      </c>
    </row>
    <row r="13" spans="1:17" s="51" customFormat="1">
      <c r="A13" s="50">
        <v>11</v>
      </c>
      <c r="B13" s="9"/>
      <c r="C13" s="9">
        <v>9985</v>
      </c>
      <c r="D13" s="42"/>
      <c r="E13" s="154"/>
      <c r="F13" s="167"/>
      <c r="G13" s="167"/>
      <c r="H13" s="222"/>
      <c r="I13" s="167"/>
      <c r="J13" s="310">
        <f t="shared" si="1"/>
        <v>0</v>
      </c>
    </row>
    <row r="14" spans="1:17" s="51" customFormat="1">
      <c r="A14" s="50">
        <v>12</v>
      </c>
      <c r="B14" s="9"/>
      <c r="C14" s="9">
        <v>9985</v>
      </c>
      <c r="D14" s="42"/>
      <c r="E14" s="155"/>
      <c r="F14" s="174"/>
      <c r="G14" s="174"/>
      <c r="H14" s="223"/>
      <c r="I14" s="173"/>
      <c r="J14" s="310">
        <f t="shared" si="1"/>
        <v>0</v>
      </c>
    </row>
    <row r="15" spans="1:17">
      <c r="A15" s="47"/>
      <c r="B15" s="35"/>
      <c r="C15" s="35"/>
      <c r="D15" s="35"/>
      <c r="E15" s="156"/>
      <c r="F15" s="88"/>
      <c r="G15" s="88"/>
      <c r="H15" s="43"/>
    </row>
    <row r="16" spans="1:17" s="51" customFormat="1">
      <c r="A16" s="47"/>
      <c r="B16" s="35"/>
      <c r="C16" s="35"/>
      <c r="D16" s="220" t="s">
        <v>36</v>
      </c>
      <c r="E16" s="157">
        <f>SUM(E3:E14)</f>
        <v>3082141</v>
      </c>
      <c r="F16" s="90">
        <f>SUM(F3:F14)</f>
        <v>229400388.07999998</v>
      </c>
      <c r="G16" s="90">
        <f>SUM(G3:G14)</f>
        <v>229400429.29000002</v>
      </c>
      <c r="H16" s="91"/>
      <c r="I16" s="157">
        <f>SUM(I3:I14)</f>
        <v>229400429.28999999</v>
      </c>
      <c r="J16" s="161">
        <f>SUM(J3:J15)</f>
        <v>3.7252902984619141E-9</v>
      </c>
    </row>
    <row r="17" spans="1:13" s="51" customFormat="1">
      <c r="A17" s="47"/>
      <c r="B17" s="35"/>
      <c r="C17" s="35"/>
      <c r="D17" s="35"/>
      <c r="E17" s="157"/>
      <c r="F17" s="90"/>
      <c r="G17" s="90"/>
      <c r="H17" s="91"/>
      <c r="I17" s="160"/>
    </row>
    <row r="18" spans="1:13" s="51" customFormat="1">
      <c r="A18" s="47"/>
      <c r="B18" s="35"/>
      <c r="C18" s="35"/>
      <c r="D18" s="35"/>
      <c r="E18" s="156"/>
      <c r="F18" s="35"/>
      <c r="G18" s="35"/>
      <c r="H18" s="43"/>
      <c r="I18" s="160"/>
    </row>
    <row r="19" spans="1:13">
      <c r="A19" s="323" t="s">
        <v>12</v>
      </c>
      <c r="B19" s="323"/>
      <c r="C19" s="323"/>
      <c r="D19" s="323"/>
      <c r="E19" s="323"/>
      <c r="F19" s="323"/>
      <c r="G19" s="323"/>
      <c r="H19" s="323"/>
      <c r="I19" s="323"/>
      <c r="J19" s="323"/>
    </row>
    <row r="20" spans="1:13" s="7" customFormat="1">
      <c r="A20" s="99" t="s">
        <v>7</v>
      </c>
      <c r="B20" s="99" t="s">
        <v>8</v>
      </c>
      <c r="C20" s="144" t="s">
        <v>17</v>
      </c>
      <c r="D20" s="99" t="s">
        <v>2</v>
      </c>
      <c r="E20" s="158" t="s">
        <v>9</v>
      </c>
      <c r="F20" s="99" t="s">
        <v>10</v>
      </c>
      <c r="G20" s="308" t="s">
        <v>1331</v>
      </c>
      <c r="H20" s="221" t="s">
        <v>123</v>
      </c>
      <c r="I20" s="153" t="s">
        <v>122</v>
      </c>
      <c r="J20" s="209" t="s">
        <v>121</v>
      </c>
    </row>
    <row r="21" spans="1:13">
      <c r="A21" s="50">
        <v>1</v>
      </c>
      <c r="B21" s="9" t="s">
        <v>128</v>
      </c>
      <c r="C21" s="9">
        <v>9985</v>
      </c>
      <c r="D21" s="4">
        <v>43951</v>
      </c>
      <c r="E21" s="154">
        <v>537306</v>
      </c>
      <c r="F21" s="167">
        <v>40247653</v>
      </c>
      <c r="G21" s="167">
        <v>40247658</v>
      </c>
      <c r="H21" s="223">
        <f t="shared" ref="H21:H28" si="2">F21/E21</f>
        <v>74.906390399511636</v>
      </c>
      <c r="I21" s="167">
        <v>40247658.149999999</v>
      </c>
      <c r="J21" s="310">
        <f t="shared" ref="J21:J32" si="3">G21-I21</f>
        <v>-0.14999999850988388</v>
      </c>
      <c r="M21" s="29"/>
    </row>
    <row r="22" spans="1:13">
      <c r="A22" s="50">
        <v>2</v>
      </c>
      <c r="B22" s="9" t="s">
        <v>155</v>
      </c>
      <c r="C22" s="9">
        <v>9985</v>
      </c>
      <c r="D22" s="4">
        <v>43982</v>
      </c>
      <c r="E22" s="173">
        <v>563578</v>
      </c>
      <c r="F22" s="174">
        <v>42342533.619999997</v>
      </c>
      <c r="G22" s="174">
        <v>42342534</v>
      </c>
      <c r="H22" s="223">
        <f t="shared" si="2"/>
        <v>75.131629730046242</v>
      </c>
      <c r="I22" s="167">
        <v>42342533.619999997</v>
      </c>
      <c r="J22" s="310">
        <f t="shared" si="3"/>
        <v>0.38000000268220901</v>
      </c>
      <c r="M22" s="29"/>
    </row>
    <row r="23" spans="1:13">
      <c r="A23" s="50">
        <v>3</v>
      </c>
      <c r="B23" s="9" t="s">
        <v>171</v>
      </c>
      <c r="C23" s="9">
        <v>9985</v>
      </c>
      <c r="D23" s="42">
        <v>44012</v>
      </c>
      <c r="E23" s="154">
        <v>651251</v>
      </c>
      <c r="F23" s="167">
        <v>49073840</v>
      </c>
      <c r="G23" s="167">
        <v>49073840</v>
      </c>
      <c r="H23" s="223">
        <f t="shared" si="2"/>
        <v>75.353189476868366</v>
      </c>
      <c r="I23" s="167">
        <v>49073840.259999998</v>
      </c>
      <c r="J23" s="310">
        <f t="shared" si="3"/>
        <v>-0.25999999791383743</v>
      </c>
    </row>
    <row r="24" spans="1:13">
      <c r="A24" s="50">
        <v>4</v>
      </c>
      <c r="B24" s="9" t="s">
        <v>173</v>
      </c>
      <c r="C24" s="9">
        <v>9985</v>
      </c>
      <c r="D24" s="42">
        <v>44043</v>
      </c>
      <c r="E24" s="154">
        <v>647562</v>
      </c>
      <c r="F24" s="167">
        <v>48397717</v>
      </c>
      <c r="G24" s="167">
        <v>48397717.289999999</v>
      </c>
      <c r="H24" s="223">
        <f t="shared" si="2"/>
        <v>74.7383524666364</v>
      </c>
      <c r="I24" s="167">
        <v>48397747.780000001</v>
      </c>
      <c r="J24" s="310">
        <f t="shared" si="3"/>
        <v>-30.490000002086163</v>
      </c>
      <c r="M24" s="29"/>
    </row>
    <row r="25" spans="1:13">
      <c r="A25" s="50">
        <v>5</v>
      </c>
      <c r="B25" s="9" t="s">
        <v>1096</v>
      </c>
      <c r="C25" s="9">
        <v>9985</v>
      </c>
      <c r="D25" s="42">
        <v>44074</v>
      </c>
      <c r="E25" s="269">
        <v>738452</v>
      </c>
      <c r="F25" s="167">
        <v>54059427</v>
      </c>
      <c r="G25" s="167">
        <v>54059427</v>
      </c>
      <c r="H25" s="223">
        <f t="shared" si="2"/>
        <v>73.206419645420425</v>
      </c>
      <c r="I25" s="167">
        <v>54059412.490000002</v>
      </c>
      <c r="J25" s="310">
        <f t="shared" si="3"/>
        <v>14.509999997913837</v>
      </c>
      <c r="M25" s="29"/>
    </row>
    <row r="26" spans="1:13">
      <c r="A26" s="28">
        <v>6</v>
      </c>
      <c r="B26" s="9" t="s">
        <v>1099</v>
      </c>
      <c r="C26" s="9">
        <v>9985</v>
      </c>
      <c r="D26" s="4">
        <v>44104</v>
      </c>
      <c r="E26" s="154">
        <v>824935</v>
      </c>
      <c r="F26" s="167">
        <v>60818220</v>
      </c>
      <c r="G26" s="167">
        <v>60818220</v>
      </c>
      <c r="H26" s="223">
        <f t="shared" si="2"/>
        <v>73.724863171037711</v>
      </c>
      <c r="I26" s="167">
        <v>60818235.039999999</v>
      </c>
      <c r="J26" s="310">
        <f t="shared" si="3"/>
        <v>-15.03999999910593</v>
      </c>
      <c r="M26" s="165"/>
    </row>
    <row r="27" spans="1:13" s="51" customFormat="1">
      <c r="A27" s="50">
        <v>7</v>
      </c>
      <c r="B27" s="9" t="s">
        <v>1211</v>
      </c>
      <c r="C27" s="9">
        <v>9985</v>
      </c>
      <c r="D27" s="42">
        <v>44135</v>
      </c>
      <c r="E27" s="154">
        <v>939189</v>
      </c>
      <c r="F27" s="167">
        <v>69984232.769999996</v>
      </c>
      <c r="G27" s="167">
        <v>69984232.769999996</v>
      </c>
      <c r="H27" s="222">
        <f t="shared" si="2"/>
        <v>74.515600981272129</v>
      </c>
      <c r="I27" s="167">
        <v>69984231.849999994</v>
      </c>
      <c r="J27" s="310">
        <f t="shared" si="3"/>
        <v>0.92000000178813934</v>
      </c>
      <c r="M27" s="29"/>
    </row>
    <row r="28" spans="1:13" s="51" customFormat="1">
      <c r="A28" s="50">
        <v>8</v>
      </c>
      <c r="B28" s="9" t="s">
        <v>1330</v>
      </c>
      <c r="C28" s="9">
        <v>9985</v>
      </c>
      <c r="D28" s="42">
        <v>44165</v>
      </c>
      <c r="E28" s="167">
        <v>1027886</v>
      </c>
      <c r="F28" s="167">
        <v>76083299.409999996</v>
      </c>
      <c r="G28" s="167">
        <f>76083299.41+30.13</f>
        <v>76083329.539999992</v>
      </c>
      <c r="H28" s="222">
        <f t="shared" si="2"/>
        <v>74.019199998832548</v>
      </c>
      <c r="I28" s="167">
        <v>76083299.409999996</v>
      </c>
      <c r="J28" s="310">
        <f t="shared" si="3"/>
        <v>30.129999995231628</v>
      </c>
      <c r="M28" s="29"/>
    </row>
    <row r="29" spans="1:13" s="51" customFormat="1">
      <c r="A29" s="50">
        <v>9</v>
      </c>
      <c r="B29" s="9"/>
      <c r="C29" s="9">
        <v>9985</v>
      </c>
      <c r="D29" s="42"/>
      <c r="E29" s="154"/>
      <c r="F29" s="164"/>
      <c r="G29" s="174"/>
      <c r="H29" s="222"/>
      <c r="I29" s="173"/>
      <c r="J29" s="310">
        <f t="shared" si="3"/>
        <v>0</v>
      </c>
    </row>
    <row r="30" spans="1:13" s="51" customFormat="1">
      <c r="A30" s="50">
        <v>10</v>
      </c>
      <c r="B30" s="9"/>
      <c r="C30" s="9">
        <v>9985</v>
      </c>
      <c r="D30" s="42"/>
      <c r="E30" s="154"/>
      <c r="F30" s="164"/>
      <c r="G30" s="174"/>
      <c r="H30" s="222"/>
      <c r="I30" s="173"/>
      <c r="J30" s="310">
        <f t="shared" si="3"/>
        <v>0</v>
      </c>
    </row>
    <row r="31" spans="1:13" s="51" customFormat="1">
      <c r="A31" s="50">
        <v>11</v>
      </c>
      <c r="B31" s="9"/>
      <c r="C31" s="9">
        <v>9985</v>
      </c>
      <c r="D31" s="42"/>
      <c r="E31" s="154"/>
      <c r="F31" s="164"/>
      <c r="G31" s="174"/>
      <c r="H31" s="222"/>
      <c r="I31" s="173"/>
      <c r="J31" s="310">
        <f t="shared" si="3"/>
        <v>0</v>
      </c>
    </row>
    <row r="32" spans="1:13" s="51" customFormat="1">
      <c r="A32" s="50">
        <v>12</v>
      </c>
      <c r="B32" s="9"/>
      <c r="C32" s="9">
        <v>9985</v>
      </c>
      <c r="D32" s="42"/>
      <c r="E32" s="154"/>
      <c r="F32" s="94"/>
      <c r="G32" s="261"/>
      <c r="H32" s="222"/>
      <c r="I32" s="173"/>
      <c r="J32" s="310">
        <f t="shared" si="3"/>
        <v>0</v>
      </c>
    </row>
    <row r="33" spans="1:10" s="51" customFormat="1">
      <c r="A33" s="72"/>
      <c r="B33" s="23"/>
      <c r="C33" s="23"/>
      <c r="D33" s="100"/>
      <c r="E33" s="159"/>
      <c r="F33" s="55"/>
      <c r="G33" s="55"/>
      <c r="H33" s="8"/>
      <c r="I33" s="160"/>
    </row>
    <row r="34" spans="1:10">
      <c r="D34" s="152" t="s">
        <v>36</v>
      </c>
      <c r="E34" s="161">
        <f>SUM(E21:E32)</f>
        <v>5930159</v>
      </c>
      <c r="F34" s="21">
        <f>SUM(F21:F32)</f>
        <v>441006922.79999995</v>
      </c>
      <c r="G34" s="21">
        <f>SUM(G21:G32)</f>
        <v>441006958.5999999</v>
      </c>
      <c r="H34" s="92"/>
      <c r="I34" s="161">
        <f>SUM(I21:I32)</f>
        <v>441006958.60000002</v>
      </c>
      <c r="J34" s="161">
        <f>SUM(J21:J33)</f>
        <v>0</v>
      </c>
    </row>
    <row r="35" spans="1:10">
      <c r="D35" s="7"/>
      <c r="F35" s="89"/>
      <c r="G35" s="89"/>
    </row>
    <row r="36" spans="1:10">
      <c r="D36" s="152" t="s">
        <v>54</v>
      </c>
      <c r="E36" s="161">
        <f>E16+E34</f>
        <v>9012300</v>
      </c>
      <c r="F36" s="161">
        <f>F16+F34</f>
        <v>670407310.87999988</v>
      </c>
      <c r="G36" s="161">
        <f>G16+G34</f>
        <v>670407387.88999987</v>
      </c>
      <c r="H36" s="92"/>
      <c r="I36" s="161">
        <f>I16+I34</f>
        <v>670407387.88999999</v>
      </c>
      <c r="J36" s="161">
        <f>J16+J34</f>
        <v>3.7252902984619141E-9</v>
      </c>
    </row>
    <row r="37" spans="1:10">
      <c r="J37" s="165"/>
    </row>
    <row r="38" spans="1:10">
      <c r="D38" s="11" t="s">
        <v>1339</v>
      </c>
      <c r="E38" s="161"/>
      <c r="F38" s="21"/>
      <c r="G38" s="21"/>
      <c r="H38" s="92"/>
      <c r="I38" s="161">
        <f>Q3+Q4</f>
        <v>-671780825.75</v>
      </c>
    </row>
    <row r="39" spans="1:10">
      <c r="D39" s="11" t="s">
        <v>1340</v>
      </c>
      <c r="E39" s="161"/>
      <c r="F39" s="11"/>
      <c r="G39" s="11"/>
      <c r="H39" s="92"/>
      <c r="I39" s="161">
        <v>-1373437.86</v>
      </c>
    </row>
    <row r="40" spans="1:10">
      <c r="D40" s="11"/>
      <c r="E40" s="161"/>
      <c r="F40" s="318"/>
      <c r="G40" s="318"/>
      <c r="H40" s="92"/>
      <c r="I40" s="161"/>
    </row>
    <row r="41" spans="1:10">
      <c r="D41" s="11" t="s">
        <v>121</v>
      </c>
      <c r="E41" s="161"/>
      <c r="F41" s="11"/>
      <c r="G41" s="11"/>
      <c r="H41" s="92"/>
      <c r="I41" s="161">
        <f>I36+I38-I39</f>
        <v>-1.4202669262886047E-8</v>
      </c>
    </row>
  </sheetData>
  <mergeCells count="2">
    <mergeCell ref="A1:J1"/>
    <mergeCell ref="A19:J1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2"/>
  <sheetViews>
    <sheetView workbookViewId="0">
      <selection activeCell="G11" sqref="G11"/>
    </sheetView>
  </sheetViews>
  <sheetFormatPr defaultRowHeight="15"/>
  <cols>
    <col min="1" max="1" width="5.140625" style="37" bestFit="1" customWidth="1"/>
    <col min="2" max="2" width="14.5703125" bestFit="1" customWidth="1"/>
    <col min="4" max="4" width="10" bestFit="1" customWidth="1"/>
    <col min="5" max="5" width="17.7109375" bestFit="1" customWidth="1"/>
    <col min="7" max="7" width="19.42578125" bestFit="1" customWidth="1"/>
    <col min="8" max="8" width="29.28515625" bestFit="1" customWidth="1"/>
    <col min="9" max="9" width="7.85546875" bestFit="1" customWidth="1"/>
  </cols>
  <sheetData>
    <row r="1" spans="1:13" ht="51">
      <c r="A1" s="1" t="s">
        <v>41</v>
      </c>
      <c r="B1" s="1" t="s">
        <v>0</v>
      </c>
      <c r="C1" s="5" t="s">
        <v>1</v>
      </c>
      <c r="D1" s="6" t="s">
        <v>2</v>
      </c>
      <c r="E1" s="6" t="s">
        <v>16</v>
      </c>
      <c r="F1" s="6" t="s">
        <v>17</v>
      </c>
      <c r="G1" s="1" t="s">
        <v>3</v>
      </c>
      <c r="H1" s="13" t="s">
        <v>4</v>
      </c>
      <c r="I1" s="14" t="s">
        <v>5</v>
      </c>
      <c r="J1" s="14" t="s">
        <v>14</v>
      </c>
      <c r="K1" s="14" t="s">
        <v>13</v>
      </c>
      <c r="L1" s="14" t="s">
        <v>15</v>
      </c>
      <c r="M1" s="15" t="s">
        <v>6</v>
      </c>
    </row>
    <row r="2" spans="1:13" s="40" customFormat="1">
      <c r="A2" s="36"/>
      <c r="B2" s="36"/>
      <c r="C2" s="38"/>
      <c r="D2" s="39"/>
      <c r="E2" s="36"/>
      <c r="F2" s="36"/>
      <c r="G2" s="101"/>
      <c r="H2" s="36"/>
      <c r="I2" s="102"/>
      <c r="J2" s="36"/>
      <c r="K2" s="36"/>
      <c r="L2" s="36"/>
      <c r="M2" s="10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U409"/>
  <sheetViews>
    <sheetView topLeftCell="A382" workbookViewId="0">
      <selection activeCell="H29" sqref="H29"/>
    </sheetView>
  </sheetViews>
  <sheetFormatPr defaultRowHeight="15"/>
  <cols>
    <col min="1" max="1" width="9.140625" style="210"/>
    <col min="2" max="2" width="18" style="210" customWidth="1"/>
    <col min="3" max="4" width="20.140625" style="210" customWidth="1"/>
    <col min="5" max="5" width="18.28515625" style="210" bestFit="1" customWidth="1"/>
    <col min="6" max="6" width="11.5703125" style="210" bestFit="1" customWidth="1"/>
    <col min="7" max="7" width="16.28515625" style="210" bestFit="1" customWidth="1"/>
    <col min="8" max="8" width="17.42578125" style="210" bestFit="1" customWidth="1"/>
    <col min="9" max="9" width="13.85546875" style="210" customWidth="1"/>
    <col min="10" max="10" width="22.140625" style="210" customWidth="1"/>
    <col min="11" max="11" width="23.42578125" style="210" customWidth="1"/>
    <col min="12" max="12" width="13.28515625" style="210" customWidth="1"/>
    <col min="13" max="13" width="15.5703125" style="210" customWidth="1"/>
    <col min="14" max="14" width="18.42578125" style="210" bestFit="1" customWidth="1"/>
    <col min="15" max="17" width="9.5703125" style="210" bestFit="1" customWidth="1"/>
    <col min="18" max="18" width="9.140625" style="210"/>
    <col min="19" max="19" width="9.5703125" style="210" bestFit="1" customWidth="1"/>
    <col min="20" max="20" width="9.140625" style="210"/>
    <col min="21" max="21" width="9.5703125" style="210" bestFit="1" customWidth="1"/>
    <col min="22" max="16384" width="9.140625" style="210"/>
  </cols>
  <sheetData>
    <row r="1" spans="1:21" ht="60">
      <c r="A1" s="178" t="s">
        <v>41</v>
      </c>
      <c r="B1" s="178" t="s">
        <v>114</v>
      </c>
      <c r="C1" s="178" t="s">
        <v>115</v>
      </c>
      <c r="D1" s="178" t="s">
        <v>120</v>
      </c>
      <c r="E1" s="216" t="s">
        <v>116</v>
      </c>
      <c r="F1" s="216" t="s">
        <v>117</v>
      </c>
      <c r="G1" s="217" t="s">
        <v>118</v>
      </c>
      <c r="H1" s="178" t="s">
        <v>0</v>
      </c>
      <c r="I1" s="179" t="s">
        <v>1</v>
      </c>
      <c r="J1" s="180" t="s">
        <v>2</v>
      </c>
      <c r="K1" s="180" t="s">
        <v>63</v>
      </c>
      <c r="L1" s="180" t="s">
        <v>17</v>
      </c>
      <c r="M1" s="178" t="s">
        <v>39</v>
      </c>
      <c r="N1" s="181" t="s">
        <v>4</v>
      </c>
      <c r="O1" s="181" t="s">
        <v>83</v>
      </c>
      <c r="P1" s="181" t="s">
        <v>119</v>
      </c>
      <c r="Q1" s="211" t="s">
        <v>5</v>
      </c>
      <c r="R1" s="211" t="s">
        <v>14</v>
      </c>
      <c r="S1" s="211" t="s">
        <v>13</v>
      </c>
      <c r="T1" s="211" t="s">
        <v>15</v>
      </c>
      <c r="U1" s="212" t="s">
        <v>6</v>
      </c>
    </row>
    <row r="2" spans="1:21">
      <c r="A2" s="251">
        <v>1</v>
      </c>
      <c r="B2" s="213" t="s">
        <v>994</v>
      </c>
      <c r="C2" s="213" t="s">
        <v>994</v>
      </c>
      <c r="D2" s="213" t="s">
        <v>994</v>
      </c>
      <c r="E2" s="257" t="s">
        <v>174</v>
      </c>
      <c r="F2" s="218" t="s">
        <v>175</v>
      </c>
      <c r="G2" s="219" t="s">
        <v>176</v>
      </c>
      <c r="H2" s="28" t="s">
        <v>177</v>
      </c>
      <c r="I2" s="214">
        <v>44032</v>
      </c>
      <c r="J2" s="258">
        <v>44029</v>
      </c>
      <c r="K2" s="251" t="s">
        <v>994</v>
      </c>
      <c r="L2" s="251">
        <v>94031090</v>
      </c>
      <c r="M2" s="9" t="s">
        <v>178</v>
      </c>
      <c r="N2" s="259" t="s">
        <v>179</v>
      </c>
      <c r="O2" s="215">
        <v>1</v>
      </c>
      <c r="P2" s="102">
        <v>2750</v>
      </c>
      <c r="Q2" s="102">
        <v>2750</v>
      </c>
      <c r="R2" s="260">
        <v>0</v>
      </c>
      <c r="S2" s="260">
        <v>0</v>
      </c>
      <c r="T2" s="260">
        <v>0</v>
      </c>
      <c r="U2" s="261">
        <v>2750</v>
      </c>
    </row>
    <row r="3" spans="1:21">
      <c r="A3" s="189">
        <v>2</v>
      </c>
      <c r="B3" s="213" t="s">
        <v>994</v>
      </c>
      <c r="C3" s="213" t="s">
        <v>994</v>
      </c>
      <c r="D3" s="213" t="s">
        <v>994</v>
      </c>
      <c r="E3" s="257" t="s">
        <v>174</v>
      </c>
      <c r="F3" s="218" t="s">
        <v>175</v>
      </c>
      <c r="G3" s="219" t="s">
        <v>176</v>
      </c>
      <c r="H3" s="189" t="s">
        <v>587</v>
      </c>
      <c r="I3" s="214">
        <v>44032</v>
      </c>
      <c r="J3" s="258">
        <v>44029</v>
      </c>
      <c r="K3" s="255" t="s">
        <v>994</v>
      </c>
      <c r="L3" s="255">
        <v>94031090</v>
      </c>
      <c r="M3" s="9" t="s">
        <v>178</v>
      </c>
      <c r="N3" s="191" t="s">
        <v>180</v>
      </c>
      <c r="O3" s="215">
        <v>1</v>
      </c>
      <c r="P3" s="261">
        <v>2750</v>
      </c>
      <c r="Q3" s="102">
        <v>2750</v>
      </c>
      <c r="R3" s="260">
        <v>0</v>
      </c>
      <c r="S3" s="260">
        <v>0</v>
      </c>
      <c r="T3" s="260">
        <v>0</v>
      </c>
      <c r="U3" s="261">
        <v>2750</v>
      </c>
    </row>
    <row r="4" spans="1:21">
      <c r="A4" s="189">
        <v>3</v>
      </c>
      <c r="B4" s="213" t="s">
        <v>994</v>
      </c>
      <c r="C4" s="213" t="s">
        <v>994</v>
      </c>
      <c r="D4" s="213" t="s">
        <v>994</v>
      </c>
      <c r="E4" s="257" t="s">
        <v>174</v>
      </c>
      <c r="F4" s="218" t="s">
        <v>175</v>
      </c>
      <c r="G4" s="219" t="s">
        <v>176</v>
      </c>
      <c r="H4" s="189" t="s">
        <v>588</v>
      </c>
      <c r="I4" s="214">
        <v>44032</v>
      </c>
      <c r="J4" s="258">
        <v>44029</v>
      </c>
      <c r="K4" s="255" t="s">
        <v>994</v>
      </c>
      <c r="L4" s="255">
        <v>94031090</v>
      </c>
      <c r="M4" s="9" t="s">
        <v>178</v>
      </c>
      <c r="N4" s="191" t="s">
        <v>181</v>
      </c>
      <c r="O4" s="215">
        <v>1</v>
      </c>
      <c r="P4" s="261">
        <v>2750</v>
      </c>
      <c r="Q4" s="102">
        <v>2750</v>
      </c>
      <c r="R4" s="260">
        <v>0</v>
      </c>
      <c r="S4" s="260">
        <v>0</v>
      </c>
      <c r="T4" s="260">
        <v>0</v>
      </c>
      <c r="U4" s="261">
        <v>2750</v>
      </c>
    </row>
    <row r="5" spans="1:21">
      <c r="A5" s="189">
        <v>4</v>
      </c>
      <c r="B5" s="213" t="s">
        <v>994</v>
      </c>
      <c r="C5" s="213" t="s">
        <v>994</v>
      </c>
      <c r="D5" s="213" t="s">
        <v>994</v>
      </c>
      <c r="E5" s="257" t="s">
        <v>174</v>
      </c>
      <c r="F5" s="218" t="s">
        <v>175</v>
      </c>
      <c r="G5" s="219" t="s">
        <v>176</v>
      </c>
      <c r="H5" s="189" t="s">
        <v>589</v>
      </c>
      <c r="I5" s="214">
        <v>44032</v>
      </c>
      <c r="J5" s="258">
        <v>44029</v>
      </c>
      <c r="K5" s="255" t="s">
        <v>994</v>
      </c>
      <c r="L5" s="255">
        <v>94031090</v>
      </c>
      <c r="M5" s="9" t="s">
        <v>178</v>
      </c>
      <c r="N5" s="191" t="s">
        <v>182</v>
      </c>
      <c r="O5" s="215">
        <v>1</v>
      </c>
      <c r="P5" s="261">
        <v>2750</v>
      </c>
      <c r="Q5" s="102">
        <v>2750</v>
      </c>
      <c r="R5" s="260">
        <v>0</v>
      </c>
      <c r="S5" s="260">
        <v>0</v>
      </c>
      <c r="T5" s="260">
        <v>0</v>
      </c>
      <c r="U5" s="261">
        <v>2750</v>
      </c>
    </row>
    <row r="6" spans="1:21">
      <c r="A6" s="256">
        <v>5</v>
      </c>
      <c r="B6" s="213" t="s">
        <v>994</v>
      </c>
      <c r="C6" s="213" t="s">
        <v>994</v>
      </c>
      <c r="D6" s="213" t="s">
        <v>994</v>
      </c>
      <c r="E6" s="257" t="s">
        <v>174</v>
      </c>
      <c r="F6" s="218" t="s">
        <v>175</v>
      </c>
      <c r="G6" s="219" t="s">
        <v>176</v>
      </c>
      <c r="H6" s="189" t="s">
        <v>590</v>
      </c>
      <c r="I6" s="214">
        <v>44032</v>
      </c>
      <c r="J6" s="258">
        <v>44029</v>
      </c>
      <c r="K6" s="255" t="s">
        <v>994</v>
      </c>
      <c r="L6" s="255">
        <v>94031090</v>
      </c>
      <c r="M6" s="9" t="s">
        <v>178</v>
      </c>
      <c r="N6" s="191" t="s">
        <v>183</v>
      </c>
      <c r="O6" s="215">
        <v>1</v>
      </c>
      <c r="P6" s="261">
        <v>2750</v>
      </c>
      <c r="Q6" s="102">
        <v>2750</v>
      </c>
      <c r="R6" s="260">
        <v>0</v>
      </c>
      <c r="S6" s="260">
        <v>0</v>
      </c>
      <c r="T6" s="260">
        <v>0</v>
      </c>
      <c r="U6" s="261">
        <v>2750</v>
      </c>
    </row>
    <row r="7" spans="1:21">
      <c r="A7" s="251">
        <v>6</v>
      </c>
      <c r="B7" s="213" t="s">
        <v>994</v>
      </c>
      <c r="C7" s="213" t="s">
        <v>994</v>
      </c>
      <c r="D7" s="213" t="s">
        <v>994</v>
      </c>
      <c r="E7" s="257" t="s">
        <v>174</v>
      </c>
      <c r="F7" s="218" t="s">
        <v>175</v>
      </c>
      <c r="G7" s="219" t="s">
        <v>176</v>
      </c>
      <c r="H7" s="189" t="s">
        <v>591</v>
      </c>
      <c r="I7" s="214">
        <v>44032</v>
      </c>
      <c r="J7" s="258">
        <v>44029</v>
      </c>
      <c r="K7" s="255" t="s">
        <v>994</v>
      </c>
      <c r="L7" s="255">
        <v>94031090</v>
      </c>
      <c r="M7" s="9" t="s">
        <v>178</v>
      </c>
      <c r="N7" s="191" t="s">
        <v>184</v>
      </c>
      <c r="O7" s="215">
        <v>1</v>
      </c>
      <c r="P7" s="261">
        <v>2750</v>
      </c>
      <c r="Q7" s="102">
        <v>2750</v>
      </c>
      <c r="R7" s="260">
        <v>0</v>
      </c>
      <c r="S7" s="260">
        <v>0</v>
      </c>
      <c r="T7" s="260">
        <v>0</v>
      </c>
      <c r="U7" s="261">
        <v>2750</v>
      </c>
    </row>
    <row r="8" spans="1:21">
      <c r="A8" s="251">
        <v>7</v>
      </c>
      <c r="B8" s="213" t="s">
        <v>994</v>
      </c>
      <c r="C8" s="213" t="s">
        <v>994</v>
      </c>
      <c r="D8" s="213" t="s">
        <v>994</v>
      </c>
      <c r="E8" s="257" t="s">
        <v>174</v>
      </c>
      <c r="F8" s="218" t="s">
        <v>175</v>
      </c>
      <c r="G8" s="219" t="s">
        <v>176</v>
      </c>
      <c r="H8" s="189" t="s">
        <v>592</v>
      </c>
      <c r="I8" s="214">
        <v>44032</v>
      </c>
      <c r="J8" s="258">
        <v>44029</v>
      </c>
      <c r="K8" s="255" t="s">
        <v>994</v>
      </c>
      <c r="L8" s="255">
        <v>94031090</v>
      </c>
      <c r="M8" s="9" t="s">
        <v>178</v>
      </c>
      <c r="N8" s="191" t="s">
        <v>185</v>
      </c>
      <c r="O8" s="215">
        <v>1</v>
      </c>
      <c r="P8" s="261">
        <v>2750</v>
      </c>
      <c r="Q8" s="102">
        <v>2750</v>
      </c>
      <c r="R8" s="260">
        <v>0</v>
      </c>
      <c r="S8" s="260">
        <v>0</v>
      </c>
      <c r="T8" s="260">
        <v>0</v>
      </c>
      <c r="U8" s="261">
        <v>2750</v>
      </c>
    </row>
    <row r="9" spans="1:21">
      <c r="A9" s="189">
        <v>8</v>
      </c>
      <c r="B9" s="213" t="s">
        <v>994</v>
      </c>
      <c r="C9" s="213" t="s">
        <v>994</v>
      </c>
      <c r="D9" s="213" t="s">
        <v>994</v>
      </c>
      <c r="E9" s="257" t="s">
        <v>174</v>
      </c>
      <c r="F9" s="218" t="s">
        <v>175</v>
      </c>
      <c r="G9" s="219" t="s">
        <v>176</v>
      </c>
      <c r="H9" s="189" t="s">
        <v>593</v>
      </c>
      <c r="I9" s="214">
        <v>44032</v>
      </c>
      <c r="J9" s="258">
        <v>44029</v>
      </c>
      <c r="K9" s="255" t="s">
        <v>994</v>
      </c>
      <c r="L9" s="255">
        <v>94031090</v>
      </c>
      <c r="M9" s="9" t="s">
        <v>178</v>
      </c>
      <c r="N9" s="191" t="s">
        <v>186</v>
      </c>
      <c r="O9" s="215">
        <v>1</v>
      </c>
      <c r="P9" s="261">
        <v>2750</v>
      </c>
      <c r="Q9" s="102">
        <v>2750</v>
      </c>
      <c r="R9" s="260">
        <v>0</v>
      </c>
      <c r="S9" s="260">
        <v>0</v>
      </c>
      <c r="T9" s="260">
        <v>0</v>
      </c>
      <c r="U9" s="261">
        <v>2750</v>
      </c>
    </row>
    <row r="10" spans="1:21">
      <c r="A10" s="189">
        <v>9</v>
      </c>
      <c r="B10" s="213" t="s">
        <v>994</v>
      </c>
      <c r="C10" s="213" t="s">
        <v>994</v>
      </c>
      <c r="D10" s="213" t="s">
        <v>994</v>
      </c>
      <c r="E10" s="257" t="s">
        <v>174</v>
      </c>
      <c r="F10" s="218" t="s">
        <v>175</v>
      </c>
      <c r="G10" s="219" t="s">
        <v>176</v>
      </c>
      <c r="H10" s="189" t="s">
        <v>594</v>
      </c>
      <c r="I10" s="214">
        <v>44032</v>
      </c>
      <c r="J10" s="258">
        <v>44029</v>
      </c>
      <c r="K10" s="255" t="s">
        <v>994</v>
      </c>
      <c r="L10" s="255">
        <v>94031090</v>
      </c>
      <c r="M10" s="9" t="s">
        <v>178</v>
      </c>
      <c r="N10" s="191" t="s">
        <v>187</v>
      </c>
      <c r="O10" s="215">
        <v>1</v>
      </c>
      <c r="P10" s="261">
        <v>2750</v>
      </c>
      <c r="Q10" s="102">
        <v>2750</v>
      </c>
      <c r="R10" s="260">
        <v>0</v>
      </c>
      <c r="S10" s="260">
        <v>0</v>
      </c>
      <c r="T10" s="260">
        <v>0</v>
      </c>
      <c r="U10" s="261">
        <v>2750</v>
      </c>
    </row>
    <row r="11" spans="1:21">
      <c r="A11" s="189">
        <v>10</v>
      </c>
      <c r="B11" s="213" t="s">
        <v>994</v>
      </c>
      <c r="C11" s="213" t="s">
        <v>994</v>
      </c>
      <c r="D11" s="213" t="s">
        <v>994</v>
      </c>
      <c r="E11" s="257" t="s">
        <v>174</v>
      </c>
      <c r="F11" s="218" t="s">
        <v>175</v>
      </c>
      <c r="G11" s="219" t="s">
        <v>176</v>
      </c>
      <c r="H11" s="189" t="s">
        <v>595</v>
      </c>
      <c r="I11" s="214">
        <v>44032</v>
      </c>
      <c r="J11" s="258">
        <v>44029</v>
      </c>
      <c r="K11" s="255" t="s">
        <v>994</v>
      </c>
      <c r="L11" s="255">
        <v>94031090</v>
      </c>
      <c r="M11" s="9" t="s">
        <v>178</v>
      </c>
      <c r="N11" s="191" t="s">
        <v>188</v>
      </c>
      <c r="O11" s="215">
        <v>1</v>
      </c>
      <c r="P11" s="261">
        <v>2750</v>
      </c>
      <c r="Q11" s="102">
        <v>2750</v>
      </c>
      <c r="R11" s="260">
        <v>0</v>
      </c>
      <c r="S11" s="260">
        <v>0</v>
      </c>
      <c r="T11" s="260">
        <v>0</v>
      </c>
      <c r="U11" s="261">
        <v>2750</v>
      </c>
    </row>
    <row r="12" spans="1:21">
      <c r="A12" s="256">
        <v>11</v>
      </c>
      <c r="B12" s="213" t="s">
        <v>994</v>
      </c>
      <c r="C12" s="213" t="s">
        <v>994</v>
      </c>
      <c r="D12" s="213" t="s">
        <v>994</v>
      </c>
      <c r="E12" s="257" t="s">
        <v>174</v>
      </c>
      <c r="F12" s="218" t="s">
        <v>175</v>
      </c>
      <c r="G12" s="219" t="s">
        <v>176</v>
      </c>
      <c r="H12" s="189" t="s">
        <v>596</v>
      </c>
      <c r="I12" s="214">
        <v>44032</v>
      </c>
      <c r="J12" s="258">
        <v>44029</v>
      </c>
      <c r="K12" s="255" t="s">
        <v>994</v>
      </c>
      <c r="L12" s="255">
        <v>94031090</v>
      </c>
      <c r="M12" s="9" t="s">
        <v>178</v>
      </c>
      <c r="N12" s="191" t="s">
        <v>189</v>
      </c>
      <c r="O12" s="215">
        <v>1</v>
      </c>
      <c r="P12" s="261">
        <v>2750</v>
      </c>
      <c r="Q12" s="102">
        <v>2750</v>
      </c>
      <c r="R12" s="260">
        <v>0</v>
      </c>
      <c r="S12" s="260">
        <v>0</v>
      </c>
      <c r="T12" s="260">
        <v>0</v>
      </c>
      <c r="U12" s="261">
        <v>2750</v>
      </c>
    </row>
    <row r="13" spans="1:21">
      <c r="A13" s="251">
        <v>12</v>
      </c>
      <c r="B13" s="213" t="s">
        <v>994</v>
      </c>
      <c r="C13" s="213" t="s">
        <v>994</v>
      </c>
      <c r="D13" s="213" t="s">
        <v>994</v>
      </c>
      <c r="E13" s="257" t="s">
        <v>174</v>
      </c>
      <c r="F13" s="218" t="s">
        <v>175</v>
      </c>
      <c r="G13" s="219" t="s">
        <v>176</v>
      </c>
      <c r="H13" s="189" t="s">
        <v>597</v>
      </c>
      <c r="I13" s="214">
        <v>44032</v>
      </c>
      <c r="J13" s="258">
        <v>44029</v>
      </c>
      <c r="K13" s="255" t="s">
        <v>994</v>
      </c>
      <c r="L13" s="255">
        <v>94031090</v>
      </c>
      <c r="M13" s="9" t="s">
        <v>178</v>
      </c>
      <c r="N13" s="191" t="s">
        <v>190</v>
      </c>
      <c r="O13" s="215">
        <v>1</v>
      </c>
      <c r="P13" s="261">
        <v>2750</v>
      </c>
      <c r="Q13" s="102">
        <v>2750</v>
      </c>
      <c r="R13" s="260">
        <v>0</v>
      </c>
      <c r="S13" s="260">
        <v>0</v>
      </c>
      <c r="T13" s="260">
        <v>0</v>
      </c>
      <c r="U13" s="261">
        <v>2750</v>
      </c>
    </row>
    <row r="14" spans="1:21">
      <c r="A14" s="251">
        <v>13</v>
      </c>
      <c r="B14" s="213" t="s">
        <v>994</v>
      </c>
      <c r="C14" s="213" t="s">
        <v>994</v>
      </c>
      <c r="D14" s="213" t="s">
        <v>994</v>
      </c>
      <c r="E14" s="257" t="s">
        <v>174</v>
      </c>
      <c r="F14" s="218" t="s">
        <v>175</v>
      </c>
      <c r="G14" s="219" t="s">
        <v>176</v>
      </c>
      <c r="H14" s="189" t="s">
        <v>598</v>
      </c>
      <c r="I14" s="214">
        <v>44032</v>
      </c>
      <c r="J14" s="258">
        <v>44029</v>
      </c>
      <c r="K14" s="255" t="s">
        <v>994</v>
      </c>
      <c r="L14" s="255">
        <v>94031090</v>
      </c>
      <c r="M14" s="9" t="s">
        <v>178</v>
      </c>
      <c r="N14" s="191" t="s">
        <v>191</v>
      </c>
      <c r="O14" s="215">
        <v>1</v>
      </c>
      <c r="P14" s="261">
        <v>2750</v>
      </c>
      <c r="Q14" s="102">
        <v>2750</v>
      </c>
      <c r="R14" s="260">
        <v>0</v>
      </c>
      <c r="S14" s="260">
        <v>0</v>
      </c>
      <c r="T14" s="260">
        <v>0</v>
      </c>
      <c r="U14" s="261">
        <v>2750</v>
      </c>
    </row>
    <row r="15" spans="1:21">
      <c r="A15" s="189">
        <v>14</v>
      </c>
      <c r="B15" s="213" t="s">
        <v>994</v>
      </c>
      <c r="C15" s="213" t="s">
        <v>994</v>
      </c>
      <c r="D15" s="213" t="s">
        <v>994</v>
      </c>
      <c r="E15" s="257" t="s">
        <v>174</v>
      </c>
      <c r="F15" s="218" t="s">
        <v>175</v>
      </c>
      <c r="G15" s="219" t="s">
        <v>176</v>
      </c>
      <c r="H15" s="189" t="s">
        <v>599</v>
      </c>
      <c r="I15" s="214">
        <v>44032</v>
      </c>
      <c r="J15" s="258">
        <v>44029</v>
      </c>
      <c r="K15" s="255" t="s">
        <v>994</v>
      </c>
      <c r="L15" s="255">
        <v>94031090</v>
      </c>
      <c r="M15" s="9" t="s">
        <v>178</v>
      </c>
      <c r="N15" s="191" t="s">
        <v>192</v>
      </c>
      <c r="O15" s="215">
        <v>1</v>
      </c>
      <c r="P15" s="261">
        <v>2750</v>
      </c>
      <c r="Q15" s="102">
        <v>2750</v>
      </c>
      <c r="R15" s="260">
        <v>0</v>
      </c>
      <c r="S15" s="260">
        <v>0</v>
      </c>
      <c r="T15" s="260">
        <v>0</v>
      </c>
      <c r="U15" s="261">
        <v>2750</v>
      </c>
    </row>
    <row r="16" spans="1:21">
      <c r="A16" s="189">
        <v>15</v>
      </c>
      <c r="B16" s="213" t="s">
        <v>994</v>
      </c>
      <c r="C16" s="213" t="s">
        <v>994</v>
      </c>
      <c r="D16" s="213" t="s">
        <v>994</v>
      </c>
      <c r="E16" s="257" t="s">
        <v>174</v>
      </c>
      <c r="F16" s="218" t="s">
        <v>175</v>
      </c>
      <c r="G16" s="219" t="s">
        <v>176</v>
      </c>
      <c r="H16" s="189" t="s">
        <v>600</v>
      </c>
      <c r="I16" s="214">
        <v>44032</v>
      </c>
      <c r="J16" s="258">
        <v>44029</v>
      </c>
      <c r="K16" s="255" t="s">
        <v>994</v>
      </c>
      <c r="L16" s="255">
        <v>94031090</v>
      </c>
      <c r="M16" s="9" t="s">
        <v>178</v>
      </c>
      <c r="N16" s="191" t="s">
        <v>193</v>
      </c>
      <c r="O16" s="215">
        <v>1</v>
      </c>
      <c r="P16" s="261">
        <v>2750</v>
      </c>
      <c r="Q16" s="102">
        <v>2750</v>
      </c>
      <c r="R16" s="260">
        <v>0</v>
      </c>
      <c r="S16" s="260">
        <v>0</v>
      </c>
      <c r="T16" s="260">
        <v>0</v>
      </c>
      <c r="U16" s="261">
        <v>2750</v>
      </c>
    </row>
    <row r="17" spans="1:21">
      <c r="A17" s="189">
        <v>16</v>
      </c>
      <c r="B17" s="213" t="s">
        <v>994</v>
      </c>
      <c r="C17" s="213" t="s">
        <v>994</v>
      </c>
      <c r="D17" s="213" t="s">
        <v>994</v>
      </c>
      <c r="E17" s="257" t="s">
        <v>174</v>
      </c>
      <c r="F17" s="218" t="s">
        <v>175</v>
      </c>
      <c r="G17" s="219" t="s">
        <v>176</v>
      </c>
      <c r="H17" s="189" t="s">
        <v>601</v>
      </c>
      <c r="I17" s="214">
        <v>44032</v>
      </c>
      <c r="J17" s="258">
        <v>44029</v>
      </c>
      <c r="K17" s="255" t="s">
        <v>994</v>
      </c>
      <c r="L17" s="255">
        <v>94031090</v>
      </c>
      <c r="M17" s="9" t="s">
        <v>178</v>
      </c>
      <c r="N17" s="191" t="s">
        <v>194</v>
      </c>
      <c r="O17" s="215">
        <v>1</v>
      </c>
      <c r="P17" s="261">
        <v>2750</v>
      </c>
      <c r="Q17" s="102">
        <v>2750</v>
      </c>
      <c r="R17" s="260">
        <v>0</v>
      </c>
      <c r="S17" s="260">
        <v>0</v>
      </c>
      <c r="T17" s="260">
        <v>0</v>
      </c>
      <c r="U17" s="261">
        <v>2750</v>
      </c>
    </row>
    <row r="18" spans="1:21">
      <c r="A18" s="256">
        <v>17</v>
      </c>
      <c r="B18" s="213" t="s">
        <v>994</v>
      </c>
      <c r="C18" s="213" t="s">
        <v>994</v>
      </c>
      <c r="D18" s="213" t="s">
        <v>994</v>
      </c>
      <c r="E18" s="257" t="s">
        <v>174</v>
      </c>
      <c r="F18" s="218" t="s">
        <v>175</v>
      </c>
      <c r="G18" s="219" t="s">
        <v>176</v>
      </c>
      <c r="H18" s="189" t="s">
        <v>602</v>
      </c>
      <c r="I18" s="214">
        <v>44032</v>
      </c>
      <c r="J18" s="258">
        <v>44029</v>
      </c>
      <c r="K18" s="255" t="s">
        <v>994</v>
      </c>
      <c r="L18" s="255">
        <v>94031090</v>
      </c>
      <c r="M18" s="9" t="s">
        <v>178</v>
      </c>
      <c r="N18" s="191" t="s">
        <v>195</v>
      </c>
      <c r="O18" s="215">
        <v>1</v>
      </c>
      <c r="P18" s="261">
        <v>2750</v>
      </c>
      <c r="Q18" s="102">
        <v>2750</v>
      </c>
      <c r="R18" s="260">
        <v>0</v>
      </c>
      <c r="S18" s="260">
        <v>0</v>
      </c>
      <c r="T18" s="260">
        <v>0</v>
      </c>
      <c r="U18" s="261">
        <v>2750</v>
      </c>
    </row>
    <row r="19" spans="1:21">
      <c r="A19" s="251">
        <v>18</v>
      </c>
      <c r="B19" s="213" t="s">
        <v>994</v>
      </c>
      <c r="C19" s="213" t="s">
        <v>994</v>
      </c>
      <c r="D19" s="213" t="s">
        <v>994</v>
      </c>
      <c r="E19" s="257" t="s">
        <v>174</v>
      </c>
      <c r="F19" s="218" t="s">
        <v>175</v>
      </c>
      <c r="G19" s="219" t="s">
        <v>176</v>
      </c>
      <c r="H19" s="189" t="s">
        <v>603</v>
      </c>
      <c r="I19" s="214">
        <v>44032</v>
      </c>
      <c r="J19" s="258">
        <v>44029</v>
      </c>
      <c r="K19" s="255" t="s">
        <v>994</v>
      </c>
      <c r="L19" s="255">
        <v>94031090</v>
      </c>
      <c r="M19" s="9" t="s">
        <v>178</v>
      </c>
      <c r="N19" s="191" t="s">
        <v>196</v>
      </c>
      <c r="O19" s="215">
        <v>1</v>
      </c>
      <c r="P19" s="261">
        <v>2750</v>
      </c>
      <c r="Q19" s="102">
        <v>2750</v>
      </c>
      <c r="R19" s="260">
        <v>0</v>
      </c>
      <c r="S19" s="260">
        <v>0</v>
      </c>
      <c r="T19" s="260">
        <v>0</v>
      </c>
      <c r="U19" s="261">
        <v>2750</v>
      </c>
    </row>
    <row r="20" spans="1:21">
      <c r="A20" s="251">
        <v>19</v>
      </c>
      <c r="B20" s="213" t="s">
        <v>994</v>
      </c>
      <c r="C20" s="213" t="s">
        <v>994</v>
      </c>
      <c r="D20" s="213" t="s">
        <v>994</v>
      </c>
      <c r="E20" s="257" t="s">
        <v>174</v>
      </c>
      <c r="F20" s="218" t="s">
        <v>175</v>
      </c>
      <c r="G20" s="219" t="s">
        <v>176</v>
      </c>
      <c r="H20" s="189" t="s">
        <v>604</v>
      </c>
      <c r="I20" s="214">
        <v>44032</v>
      </c>
      <c r="J20" s="258">
        <v>44029</v>
      </c>
      <c r="K20" s="255" t="s">
        <v>994</v>
      </c>
      <c r="L20" s="255">
        <v>94031090</v>
      </c>
      <c r="M20" s="9" t="s">
        <v>178</v>
      </c>
      <c r="N20" s="191" t="s">
        <v>197</v>
      </c>
      <c r="O20" s="215">
        <v>1</v>
      </c>
      <c r="P20" s="261">
        <v>2750</v>
      </c>
      <c r="Q20" s="102">
        <v>2750</v>
      </c>
      <c r="R20" s="260">
        <v>0</v>
      </c>
      <c r="S20" s="260">
        <v>0</v>
      </c>
      <c r="T20" s="260">
        <v>0</v>
      </c>
      <c r="U20" s="261">
        <v>2750</v>
      </c>
    </row>
    <row r="21" spans="1:21">
      <c r="A21" s="189">
        <v>20</v>
      </c>
      <c r="B21" s="213" t="s">
        <v>994</v>
      </c>
      <c r="C21" s="213" t="s">
        <v>994</v>
      </c>
      <c r="D21" s="213" t="s">
        <v>994</v>
      </c>
      <c r="E21" s="257" t="s">
        <v>174</v>
      </c>
      <c r="F21" s="218" t="s">
        <v>175</v>
      </c>
      <c r="G21" s="219" t="s">
        <v>176</v>
      </c>
      <c r="H21" s="189" t="s">
        <v>605</v>
      </c>
      <c r="I21" s="214">
        <v>44032</v>
      </c>
      <c r="J21" s="258">
        <v>44029</v>
      </c>
      <c r="K21" s="255" t="s">
        <v>994</v>
      </c>
      <c r="L21" s="255">
        <v>94031090</v>
      </c>
      <c r="M21" s="9" t="s">
        <v>178</v>
      </c>
      <c r="N21" s="191" t="s">
        <v>198</v>
      </c>
      <c r="O21" s="215">
        <v>1</v>
      </c>
      <c r="P21" s="261">
        <v>2750</v>
      </c>
      <c r="Q21" s="102">
        <v>2750</v>
      </c>
      <c r="R21" s="260">
        <v>0</v>
      </c>
      <c r="S21" s="260">
        <v>0</v>
      </c>
      <c r="T21" s="260">
        <v>0</v>
      </c>
      <c r="U21" s="261">
        <v>2750</v>
      </c>
    </row>
    <row r="22" spans="1:21">
      <c r="A22" s="189">
        <v>21</v>
      </c>
      <c r="B22" s="213" t="s">
        <v>994</v>
      </c>
      <c r="C22" s="213" t="s">
        <v>994</v>
      </c>
      <c r="D22" s="213" t="s">
        <v>994</v>
      </c>
      <c r="E22" s="257" t="s">
        <v>174</v>
      </c>
      <c r="F22" s="218" t="s">
        <v>175</v>
      </c>
      <c r="G22" s="219" t="s">
        <v>176</v>
      </c>
      <c r="H22" s="189" t="s">
        <v>606</v>
      </c>
      <c r="I22" s="214">
        <v>44032</v>
      </c>
      <c r="J22" s="258">
        <v>44029</v>
      </c>
      <c r="K22" s="255" t="s">
        <v>994</v>
      </c>
      <c r="L22" s="255">
        <v>94031090</v>
      </c>
      <c r="M22" s="9" t="s">
        <v>178</v>
      </c>
      <c r="N22" s="191" t="s">
        <v>199</v>
      </c>
      <c r="O22" s="215">
        <v>1</v>
      </c>
      <c r="P22" s="261">
        <v>2750</v>
      </c>
      <c r="Q22" s="102">
        <v>2750</v>
      </c>
      <c r="R22" s="260">
        <v>0</v>
      </c>
      <c r="S22" s="260">
        <v>0</v>
      </c>
      <c r="T22" s="260">
        <v>0</v>
      </c>
      <c r="U22" s="261">
        <v>2750</v>
      </c>
    </row>
    <row r="23" spans="1:21">
      <c r="A23" s="189">
        <v>22</v>
      </c>
      <c r="B23" s="213" t="s">
        <v>994</v>
      </c>
      <c r="C23" s="213" t="s">
        <v>994</v>
      </c>
      <c r="D23" s="213" t="s">
        <v>994</v>
      </c>
      <c r="E23" s="257" t="s">
        <v>174</v>
      </c>
      <c r="F23" s="218" t="s">
        <v>175</v>
      </c>
      <c r="G23" s="219" t="s">
        <v>176</v>
      </c>
      <c r="H23" s="189" t="s">
        <v>607</v>
      </c>
      <c r="I23" s="214">
        <v>44032</v>
      </c>
      <c r="J23" s="258">
        <v>44029</v>
      </c>
      <c r="K23" s="255" t="s">
        <v>994</v>
      </c>
      <c r="L23" s="255">
        <v>94031090</v>
      </c>
      <c r="M23" s="9" t="s">
        <v>178</v>
      </c>
      <c r="N23" s="191" t="s">
        <v>200</v>
      </c>
      <c r="O23" s="215">
        <v>1</v>
      </c>
      <c r="P23" s="261">
        <v>2750</v>
      </c>
      <c r="Q23" s="102">
        <v>2750</v>
      </c>
      <c r="R23" s="260">
        <v>0</v>
      </c>
      <c r="S23" s="260">
        <v>0</v>
      </c>
      <c r="T23" s="260">
        <v>0</v>
      </c>
      <c r="U23" s="261">
        <v>2750</v>
      </c>
    </row>
    <row r="24" spans="1:21">
      <c r="A24" s="256">
        <v>23</v>
      </c>
      <c r="B24" s="213" t="s">
        <v>994</v>
      </c>
      <c r="C24" s="213" t="s">
        <v>994</v>
      </c>
      <c r="D24" s="213" t="s">
        <v>994</v>
      </c>
      <c r="E24" s="257" t="s">
        <v>174</v>
      </c>
      <c r="F24" s="218" t="s">
        <v>175</v>
      </c>
      <c r="G24" s="219" t="s">
        <v>176</v>
      </c>
      <c r="H24" s="189" t="s">
        <v>608</v>
      </c>
      <c r="I24" s="214">
        <v>44032</v>
      </c>
      <c r="J24" s="258">
        <v>44029</v>
      </c>
      <c r="K24" s="255" t="s">
        <v>994</v>
      </c>
      <c r="L24" s="255">
        <v>94031090</v>
      </c>
      <c r="M24" s="9" t="s">
        <v>178</v>
      </c>
      <c r="N24" s="191" t="s">
        <v>201</v>
      </c>
      <c r="O24" s="215">
        <v>1</v>
      </c>
      <c r="P24" s="261">
        <v>2750</v>
      </c>
      <c r="Q24" s="102">
        <v>2750</v>
      </c>
      <c r="R24" s="260">
        <v>0</v>
      </c>
      <c r="S24" s="260">
        <v>0</v>
      </c>
      <c r="T24" s="260">
        <v>0</v>
      </c>
      <c r="U24" s="261">
        <v>2750</v>
      </c>
    </row>
    <row r="25" spans="1:21">
      <c r="A25" s="251">
        <v>24</v>
      </c>
      <c r="B25" s="213" t="s">
        <v>994</v>
      </c>
      <c r="C25" s="213" t="s">
        <v>994</v>
      </c>
      <c r="D25" s="213" t="s">
        <v>994</v>
      </c>
      <c r="E25" s="257" t="s">
        <v>174</v>
      </c>
      <c r="F25" s="218" t="s">
        <v>175</v>
      </c>
      <c r="G25" s="219" t="s">
        <v>176</v>
      </c>
      <c r="H25" s="189" t="s">
        <v>609</v>
      </c>
      <c r="I25" s="214">
        <v>44032</v>
      </c>
      <c r="J25" s="258">
        <v>44029</v>
      </c>
      <c r="K25" s="255" t="s">
        <v>994</v>
      </c>
      <c r="L25" s="255">
        <v>94031090</v>
      </c>
      <c r="M25" s="9" t="s">
        <v>178</v>
      </c>
      <c r="N25" s="191" t="s">
        <v>202</v>
      </c>
      <c r="O25" s="215">
        <v>1</v>
      </c>
      <c r="P25" s="261">
        <v>2750</v>
      </c>
      <c r="Q25" s="102">
        <v>2750</v>
      </c>
      <c r="R25" s="260">
        <v>0</v>
      </c>
      <c r="S25" s="260">
        <v>0</v>
      </c>
      <c r="T25" s="260">
        <v>0</v>
      </c>
      <c r="U25" s="261">
        <v>2750</v>
      </c>
    </row>
    <row r="26" spans="1:21">
      <c r="A26" s="251">
        <v>25</v>
      </c>
      <c r="B26" s="213" t="s">
        <v>994</v>
      </c>
      <c r="C26" s="213" t="s">
        <v>994</v>
      </c>
      <c r="D26" s="213" t="s">
        <v>994</v>
      </c>
      <c r="E26" s="257" t="s">
        <v>174</v>
      </c>
      <c r="F26" s="218" t="s">
        <v>175</v>
      </c>
      <c r="G26" s="219" t="s">
        <v>176</v>
      </c>
      <c r="H26" s="189" t="s">
        <v>610</v>
      </c>
      <c r="I26" s="214">
        <v>44032</v>
      </c>
      <c r="J26" s="258">
        <v>44029</v>
      </c>
      <c r="K26" s="255" t="s">
        <v>994</v>
      </c>
      <c r="L26" s="255">
        <v>94031090</v>
      </c>
      <c r="M26" s="9" t="s">
        <v>178</v>
      </c>
      <c r="N26" s="191" t="s">
        <v>203</v>
      </c>
      <c r="O26" s="215">
        <v>1</v>
      </c>
      <c r="P26" s="261">
        <v>2750</v>
      </c>
      <c r="Q26" s="102">
        <v>2750</v>
      </c>
      <c r="R26" s="260">
        <v>0</v>
      </c>
      <c r="S26" s="260">
        <v>0</v>
      </c>
      <c r="T26" s="260">
        <v>0</v>
      </c>
      <c r="U26" s="261">
        <v>2750</v>
      </c>
    </row>
    <row r="27" spans="1:21">
      <c r="A27" s="189">
        <v>26</v>
      </c>
      <c r="B27" s="213" t="s">
        <v>994</v>
      </c>
      <c r="C27" s="213" t="s">
        <v>994</v>
      </c>
      <c r="D27" s="213" t="s">
        <v>994</v>
      </c>
      <c r="E27" s="257" t="s">
        <v>174</v>
      </c>
      <c r="F27" s="218" t="s">
        <v>175</v>
      </c>
      <c r="G27" s="219" t="s">
        <v>176</v>
      </c>
      <c r="H27" s="189" t="s">
        <v>611</v>
      </c>
      <c r="I27" s="214">
        <v>44032</v>
      </c>
      <c r="J27" s="258">
        <v>44029</v>
      </c>
      <c r="K27" s="255" t="s">
        <v>994</v>
      </c>
      <c r="L27" s="255">
        <v>94031090</v>
      </c>
      <c r="M27" s="9" t="s">
        <v>178</v>
      </c>
      <c r="N27" s="191" t="s">
        <v>204</v>
      </c>
      <c r="O27" s="215">
        <v>1</v>
      </c>
      <c r="P27" s="261">
        <v>2750</v>
      </c>
      <c r="Q27" s="102">
        <v>2750</v>
      </c>
      <c r="R27" s="260">
        <v>0</v>
      </c>
      <c r="S27" s="260">
        <v>0</v>
      </c>
      <c r="T27" s="260">
        <v>0</v>
      </c>
      <c r="U27" s="261">
        <v>2750</v>
      </c>
    </row>
    <row r="28" spans="1:21">
      <c r="A28" s="189">
        <v>27</v>
      </c>
      <c r="B28" s="213" t="s">
        <v>994</v>
      </c>
      <c r="C28" s="213" t="s">
        <v>994</v>
      </c>
      <c r="D28" s="213" t="s">
        <v>994</v>
      </c>
      <c r="E28" s="257" t="s">
        <v>174</v>
      </c>
      <c r="F28" s="218" t="s">
        <v>175</v>
      </c>
      <c r="G28" s="219" t="s">
        <v>176</v>
      </c>
      <c r="H28" s="189" t="s">
        <v>612</v>
      </c>
      <c r="I28" s="214">
        <v>44032</v>
      </c>
      <c r="J28" s="258">
        <v>44029</v>
      </c>
      <c r="K28" s="255" t="s">
        <v>994</v>
      </c>
      <c r="L28" s="255">
        <v>94031090</v>
      </c>
      <c r="M28" s="9" t="s">
        <v>178</v>
      </c>
      <c r="N28" s="191" t="s">
        <v>205</v>
      </c>
      <c r="O28" s="215">
        <v>1</v>
      </c>
      <c r="P28" s="261">
        <v>2750</v>
      </c>
      <c r="Q28" s="102">
        <v>2750</v>
      </c>
      <c r="R28" s="260">
        <v>0</v>
      </c>
      <c r="S28" s="260">
        <v>0</v>
      </c>
      <c r="T28" s="260">
        <v>0</v>
      </c>
      <c r="U28" s="261">
        <v>2750</v>
      </c>
    </row>
    <row r="29" spans="1:21">
      <c r="A29" s="189">
        <v>28</v>
      </c>
      <c r="B29" s="213" t="s">
        <v>994</v>
      </c>
      <c r="C29" s="213" t="s">
        <v>994</v>
      </c>
      <c r="D29" s="213" t="s">
        <v>994</v>
      </c>
      <c r="E29" s="257" t="s">
        <v>174</v>
      </c>
      <c r="F29" s="218" t="s">
        <v>175</v>
      </c>
      <c r="G29" s="219" t="s">
        <v>176</v>
      </c>
      <c r="H29" s="189" t="s">
        <v>613</v>
      </c>
      <c r="I29" s="214">
        <v>44032</v>
      </c>
      <c r="J29" s="258">
        <v>44029</v>
      </c>
      <c r="K29" s="255" t="s">
        <v>994</v>
      </c>
      <c r="L29" s="255">
        <v>94031090</v>
      </c>
      <c r="M29" s="9" t="s">
        <v>178</v>
      </c>
      <c r="N29" s="191" t="s">
        <v>206</v>
      </c>
      <c r="O29" s="215">
        <v>1</v>
      </c>
      <c r="P29" s="261">
        <v>2750</v>
      </c>
      <c r="Q29" s="102">
        <v>2750</v>
      </c>
      <c r="R29" s="260">
        <v>0</v>
      </c>
      <c r="S29" s="260">
        <v>0</v>
      </c>
      <c r="T29" s="260">
        <v>0</v>
      </c>
      <c r="U29" s="261">
        <v>2750</v>
      </c>
    </row>
    <row r="30" spans="1:21">
      <c r="A30" s="256">
        <v>29</v>
      </c>
      <c r="B30" s="213" t="s">
        <v>994</v>
      </c>
      <c r="C30" s="213" t="s">
        <v>994</v>
      </c>
      <c r="D30" s="213" t="s">
        <v>994</v>
      </c>
      <c r="E30" s="257" t="s">
        <v>174</v>
      </c>
      <c r="F30" s="218" t="s">
        <v>175</v>
      </c>
      <c r="G30" s="219" t="s">
        <v>176</v>
      </c>
      <c r="H30" s="189" t="s">
        <v>614</v>
      </c>
      <c r="I30" s="214">
        <v>44032</v>
      </c>
      <c r="J30" s="258">
        <v>44029</v>
      </c>
      <c r="K30" s="255" t="s">
        <v>994</v>
      </c>
      <c r="L30" s="255">
        <v>94031090</v>
      </c>
      <c r="M30" s="9" t="s">
        <v>178</v>
      </c>
      <c r="N30" s="191" t="s">
        <v>207</v>
      </c>
      <c r="O30" s="215">
        <v>1</v>
      </c>
      <c r="P30" s="261">
        <v>2750</v>
      </c>
      <c r="Q30" s="102">
        <v>2750</v>
      </c>
      <c r="R30" s="260">
        <v>0</v>
      </c>
      <c r="S30" s="260">
        <v>0</v>
      </c>
      <c r="T30" s="260">
        <v>0</v>
      </c>
      <c r="U30" s="261">
        <v>2750</v>
      </c>
    </row>
    <row r="31" spans="1:21">
      <c r="A31" s="251">
        <v>30</v>
      </c>
      <c r="B31" s="213" t="s">
        <v>994</v>
      </c>
      <c r="C31" s="213" t="s">
        <v>994</v>
      </c>
      <c r="D31" s="213" t="s">
        <v>994</v>
      </c>
      <c r="E31" s="257" t="s">
        <v>174</v>
      </c>
      <c r="F31" s="218" t="s">
        <v>175</v>
      </c>
      <c r="G31" s="219" t="s">
        <v>176</v>
      </c>
      <c r="H31" s="189" t="s">
        <v>615</v>
      </c>
      <c r="I31" s="214">
        <v>44032</v>
      </c>
      <c r="J31" s="258">
        <v>44029</v>
      </c>
      <c r="K31" s="255" t="s">
        <v>994</v>
      </c>
      <c r="L31" s="255">
        <v>94031090</v>
      </c>
      <c r="M31" s="9" t="s">
        <v>178</v>
      </c>
      <c r="N31" s="191" t="s">
        <v>208</v>
      </c>
      <c r="O31" s="215">
        <v>1</v>
      </c>
      <c r="P31" s="261">
        <v>2750</v>
      </c>
      <c r="Q31" s="102">
        <v>2750</v>
      </c>
      <c r="R31" s="260">
        <v>0</v>
      </c>
      <c r="S31" s="260">
        <v>0</v>
      </c>
      <c r="T31" s="260">
        <v>0</v>
      </c>
      <c r="U31" s="261">
        <v>2750</v>
      </c>
    </row>
    <row r="32" spans="1:21">
      <c r="A32" s="251">
        <v>31</v>
      </c>
      <c r="B32" s="213" t="s">
        <v>994</v>
      </c>
      <c r="C32" s="213" t="s">
        <v>994</v>
      </c>
      <c r="D32" s="213" t="s">
        <v>994</v>
      </c>
      <c r="E32" s="257" t="s">
        <v>174</v>
      </c>
      <c r="F32" s="218" t="s">
        <v>175</v>
      </c>
      <c r="G32" s="219" t="s">
        <v>176</v>
      </c>
      <c r="H32" s="189" t="s">
        <v>616</v>
      </c>
      <c r="I32" s="214">
        <v>44032</v>
      </c>
      <c r="J32" s="258">
        <v>44029</v>
      </c>
      <c r="K32" s="255" t="s">
        <v>994</v>
      </c>
      <c r="L32" s="255">
        <v>94031090</v>
      </c>
      <c r="M32" s="9" t="s">
        <v>178</v>
      </c>
      <c r="N32" s="191" t="s">
        <v>209</v>
      </c>
      <c r="O32" s="215">
        <v>1</v>
      </c>
      <c r="P32" s="261">
        <v>2750</v>
      </c>
      <c r="Q32" s="102">
        <v>2750</v>
      </c>
      <c r="R32" s="260">
        <v>0</v>
      </c>
      <c r="S32" s="260">
        <v>0</v>
      </c>
      <c r="T32" s="260">
        <v>0</v>
      </c>
      <c r="U32" s="261">
        <v>2750</v>
      </c>
    </row>
    <row r="33" spans="1:21">
      <c r="A33" s="189">
        <v>32</v>
      </c>
      <c r="B33" s="213" t="s">
        <v>994</v>
      </c>
      <c r="C33" s="213" t="s">
        <v>994</v>
      </c>
      <c r="D33" s="213" t="s">
        <v>994</v>
      </c>
      <c r="E33" s="257" t="s">
        <v>174</v>
      </c>
      <c r="F33" s="218" t="s">
        <v>175</v>
      </c>
      <c r="G33" s="219" t="s">
        <v>176</v>
      </c>
      <c r="H33" s="189" t="s">
        <v>617</v>
      </c>
      <c r="I33" s="214">
        <v>44032</v>
      </c>
      <c r="J33" s="258">
        <v>44029</v>
      </c>
      <c r="K33" s="255" t="s">
        <v>994</v>
      </c>
      <c r="L33" s="255">
        <v>94031090</v>
      </c>
      <c r="M33" s="9" t="s">
        <v>178</v>
      </c>
      <c r="N33" s="191" t="s">
        <v>210</v>
      </c>
      <c r="O33" s="215">
        <v>1</v>
      </c>
      <c r="P33" s="261">
        <v>2750</v>
      </c>
      <c r="Q33" s="102">
        <v>2750</v>
      </c>
      <c r="R33" s="260">
        <v>0</v>
      </c>
      <c r="S33" s="260">
        <v>0</v>
      </c>
      <c r="T33" s="260">
        <v>0</v>
      </c>
      <c r="U33" s="261">
        <v>2750</v>
      </c>
    </row>
    <row r="34" spans="1:21">
      <c r="A34" s="189">
        <v>33</v>
      </c>
      <c r="B34" s="213" t="s">
        <v>994</v>
      </c>
      <c r="C34" s="213" t="s">
        <v>994</v>
      </c>
      <c r="D34" s="213" t="s">
        <v>994</v>
      </c>
      <c r="E34" s="257" t="s">
        <v>174</v>
      </c>
      <c r="F34" s="218" t="s">
        <v>175</v>
      </c>
      <c r="G34" s="219" t="s">
        <v>176</v>
      </c>
      <c r="H34" s="189" t="s">
        <v>618</v>
      </c>
      <c r="I34" s="214">
        <v>44032</v>
      </c>
      <c r="J34" s="258">
        <v>44029</v>
      </c>
      <c r="K34" s="255" t="s">
        <v>994</v>
      </c>
      <c r="L34" s="255">
        <v>94031090</v>
      </c>
      <c r="M34" s="9" t="s">
        <v>178</v>
      </c>
      <c r="N34" s="191" t="s">
        <v>211</v>
      </c>
      <c r="O34" s="215">
        <v>1</v>
      </c>
      <c r="P34" s="261">
        <v>2750</v>
      </c>
      <c r="Q34" s="102">
        <v>2750</v>
      </c>
      <c r="R34" s="260">
        <v>0</v>
      </c>
      <c r="S34" s="260">
        <v>0</v>
      </c>
      <c r="T34" s="260">
        <v>0</v>
      </c>
      <c r="U34" s="261">
        <v>2750</v>
      </c>
    </row>
    <row r="35" spans="1:21">
      <c r="A35" s="189">
        <v>34</v>
      </c>
      <c r="B35" s="213" t="s">
        <v>994</v>
      </c>
      <c r="C35" s="213" t="s">
        <v>994</v>
      </c>
      <c r="D35" s="213" t="s">
        <v>994</v>
      </c>
      <c r="E35" s="257" t="s">
        <v>174</v>
      </c>
      <c r="F35" s="218" t="s">
        <v>175</v>
      </c>
      <c r="G35" s="219" t="s">
        <v>176</v>
      </c>
      <c r="H35" s="189" t="s">
        <v>619</v>
      </c>
      <c r="I35" s="214">
        <v>44032</v>
      </c>
      <c r="J35" s="258">
        <v>44029</v>
      </c>
      <c r="K35" s="255" t="s">
        <v>994</v>
      </c>
      <c r="L35" s="255">
        <v>94031090</v>
      </c>
      <c r="M35" s="9" t="s">
        <v>178</v>
      </c>
      <c r="N35" s="191" t="s">
        <v>212</v>
      </c>
      <c r="O35" s="215">
        <v>1</v>
      </c>
      <c r="P35" s="261">
        <v>2750</v>
      </c>
      <c r="Q35" s="102">
        <v>2750</v>
      </c>
      <c r="R35" s="260">
        <v>0</v>
      </c>
      <c r="S35" s="260">
        <v>0</v>
      </c>
      <c r="T35" s="260">
        <v>0</v>
      </c>
      <c r="U35" s="261">
        <v>2750</v>
      </c>
    </row>
    <row r="36" spans="1:21">
      <c r="A36" s="256">
        <v>35</v>
      </c>
      <c r="B36" s="213" t="s">
        <v>994</v>
      </c>
      <c r="C36" s="213" t="s">
        <v>994</v>
      </c>
      <c r="D36" s="213" t="s">
        <v>994</v>
      </c>
      <c r="E36" s="257" t="s">
        <v>174</v>
      </c>
      <c r="F36" s="218" t="s">
        <v>175</v>
      </c>
      <c r="G36" s="219" t="s">
        <v>176</v>
      </c>
      <c r="H36" s="189" t="s">
        <v>620</v>
      </c>
      <c r="I36" s="214">
        <v>44032</v>
      </c>
      <c r="J36" s="258">
        <v>44029</v>
      </c>
      <c r="K36" s="255" t="s">
        <v>994</v>
      </c>
      <c r="L36" s="255">
        <v>94031090</v>
      </c>
      <c r="M36" s="9" t="s">
        <v>178</v>
      </c>
      <c r="N36" s="191" t="s">
        <v>213</v>
      </c>
      <c r="O36" s="215">
        <v>1</v>
      </c>
      <c r="P36" s="261">
        <v>2750</v>
      </c>
      <c r="Q36" s="102">
        <v>2750</v>
      </c>
      <c r="R36" s="260">
        <v>0</v>
      </c>
      <c r="S36" s="260">
        <v>0</v>
      </c>
      <c r="T36" s="260">
        <v>0</v>
      </c>
      <c r="U36" s="261">
        <v>2750</v>
      </c>
    </row>
    <row r="37" spans="1:21">
      <c r="A37" s="251">
        <v>36</v>
      </c>
      <c r="B37" s="213" t="s">
        <v>994</v>
      </c>
      <c r="C37" s="213" t="s">
        <v>994</v>
      </c>
      <c r="D37" s="213" t="s">
        <v>994</v>
      </c>
      <c r="E37" s="257" t="s">
        <v>174</v>
      </c>
      <c r="F37" s="218" t="s">
        <v>175</v>
      </c>
      <c r="G37" s="219" t="s">
        <v>176</v>
      </c>
      <c r="H37" s="189" t="s">
        <v>621</v>
      </c>
      <c r="I37" s="214">
        <v>44032</v>
      </c>
      <c r="J37" s="258">
        <v>44029</v>
      </c>
      <c r="K37" s="255" t="s">
        <v>994</v>
      </c>
      <c r="L37" s="255">
        <v>94031090</v>
      </c>
      <c r="M37" s="9" t="s">
        <v>178</v>
      </c>
      <c r="N37" s="191" t="s">
        <v>214</v>
      </c>
      <c r="O37" s="215">
        <v>1</v>
      </c>
      <c r="P37" s="261">
        <v>2750</v>
      </c>
      <c r="Q37" s="102">
        <v>2750</v>
      </c>
      <c r="R37" s="260">
        <v>0</v>
      </c>
      <c r="S37" s="260">
        <v>0</v>
      </c>
      <c r="T37" s="260">
        <v>0</v>
      </c>
      <c r="U37" s="261">
        <v>2750</v>
      </c>
    </row>
    <row r="38" spans="1:21">
      <c r="A38" s="251">
        <v>37</v>
      </c>
      <c r="B38" s="213" t="s">
        <v>994</v>
      </c>
      <c r="C38" s="213" t="s">
        <v>994</v>
      </c>
      <c r="D38" s="213" t="s">
        <v>994</v>
      </c>
      <c r="E38" s="257" t="s">
        <v>174</v>
      </c>
      <c r="F38" s="218" t="s">
        <v>175</v>
      </c>
      <c r="G38" s="219" t="s">
        <v>176</v>
      </c>
      <c r="H38" s="189" t="s">
        <v>622</v>
      </c>
      <c r="I38" s="214">
        <v>44032</v>
      </c>
      <c r="J38" s="258">
        <v>44029</v>
      </c>
      <c r="K38" s="255" t="s">
        <v>994</v>
      </c>
      <c r="L38" s="255">
        <v>94031090</v>
      </c>
      <c r="M38" s="9" t="s">
        <v>178</v>
      </c>
      <c r="N38" s="191" t="s">
        <v>215</v>
      </c>
      <c r="O38" s="215">
        <v>1</v>
      </c>
      <c r="P38" s="261">
        <v>2750</v>
      </c>
      <c r="Q38" s="102">
        <v>2750</v>
      </c>
      <c r="R38" s="260">
        <v>0</v>
      </c>
      <c r="S38" s="260">
        <v>0</v>
      </c>
      <c r="T38" s="260">
        <v>0</v>
      </c>
      <c r="U38" s="261">
        <v>2750</v>
      </c>
    </row>
    <row r="39" spans="1:21">
      <c r="A39" s="189">
        <v>38</v>
      </c>
      <c r="B39" s="213" t="s">
        <v>994</v>
      </c>
      <c r="C39" s="213" t="s">
        <v>994</v>
      </c>
      <c r="D39" s="213" t="s">
        <v>994</v>
      </c>
      <c r="E39" s="257" t="s">
        <v>174</v>
      </c>
      <c r="F39" s="218" t="s">
        <v>175</v>
      </c>
      <c r="G39" s="219" t="s">
        <v>176</v>
      </c>
      <c r="H39" s="189" t="s">
        <v>623</v>
      </c>
      <c r="I39" s="214">
        <v>44032</v>
      </c>
      <c r="J39" s="258">
        <v>44029</v>
      </c>
      <c r="K39" s="255" t="s">
        <v>994</v>
      </c>
      <c r="L39" s="255">
        <v>94031090</v>
      </c>
      <c r="M39" s="9" t="s">
        <v>178</v>
      </c>
      <c r="N39" s="191" t="s">
        <v>216</v>
      </c>
      <c r="O39" s="215">
        <v>1</v>
      </c>
      <c r="P39" s="261">
        <v>2750</v>
      </c>
      <c r="Q39" s="102">
        <v>2750</v>
      </c>
      <c r="R39" s="260">
        <v>0</v>
      </c>
      <c r="S39" s="260">
        <v>0</v>
      </c>
      <c r="T39" s="260">
        <v>0</v>
      </c>
      <c r="U39" s="261">
        <v>2750</v>
      </c>
    </row>
    <row r="40" spans="1:21">
      <c r="A40" s="189">
        <v>39</v>
      </c>
      <c r="B40" s="213" t="s">
        <v>994</v>
      </c>
      <c r="C40" s="213" t="s">
        <v>994</v>
      </c>
      <c r="D40" s="213" t="s">
        <v>994</v>
      </c>
      <c r="E40" s="257" t="s">
        <v>174</v>
      </c>
      <c r="F40" s="218" t="s">
        <v>175</v>
      </c>
      <c r="G40" s="219" t="s">
        <v>176</v>
      </c>
      <c r="H40" s="189" t="s">
        <v>624</v>
      </c>
      <c r="I40" s="214">
        <v>44032</v>
      </c>
      <c r="J40" s="258">
        <v>44029</v>
      </c>
      <c r="K40" s="255" t="s">
        <v>994</v>
      </c>
      <c r="L40" s="255">
        <v>94031090</v>
      </c>
      <c r="M40" s="9" t="s">
        <v>178</v>
      </c>
      <c r="N40" s="191" t="s">
        <v>217</v>
      </c>
      <c r="O40" s="215">
        <v>1</v>
      </c>
      <c r="P40" s="261">
        <v>2750</v>
      </c>
      <c r="Q40" s="102">
        <v>2750</v>
      </c>
      <c r="R40" s="260">
        <v>0</v>
      </c>
      <c r="S40" s="260">
        <v>0</v>
      </c>
      <c r="T40" s="260">
        <v>0</v>
      </c>
      <c r="U40" s="261">
        <v>2750</v>
      </c>
    </row>
    <row r="41" spans="1:21">
      <c r="A41" s="189">
        <v>40</v>
      </c>
      <c r="B41" s="213" t="s">
        <v>994</v>
      </c>
      <c r="C41" s="213" t="s">
        <v>994</v>
      </c>
      <c r="D41" s="213" t="s">
        <v>994</v>
      </c>
      <c r="E41" s="257" t="s">
        <v>174</v>
      </c>
      <c r="F41" s="218" t="s">
        <v>175</v>
      </c>
      <c r="G41" s="219" t="s">
        <v>176</v>
      </c>
      <c r="H41" s="189" t="s">
        <v>625</v>
      </c>
      <c r="I41" s="214">
        <v>44032</v>
      </c>
      <c r="J41" s="258">
        <v>44029</v>
      </c>
      <c r="K41" s="255" t="s">
        <v>994</v>
      </c>
      <c r="L41" s="255">
        <v>94031090</v>
      </c>
      <c r="M41" s="9" t="s">
        <v>178</v>
      </c>
      <c r="N41" s="191" t="s">
        <v>218</v>
      </c>
      <c r="O41" s="215">
        <v>1</v>
      </c>
      <c r="P41" s="261">
        <v>2750</v>
      </c>
      <c r="Q41" s="102">
        <v>2750</v>
      </c>
      <c r="R41" s="260">
        <v>0</v>
      </c>
      <c r="S41" s="260">
        <v>0</v>
      </c>
      <c r="T41" s="260">
        <v>0</v>
      </c>
      <c r="U41" s="261">
        <v>2750</v>
      </c>
    </row>
    <row r="42" spans="1:21">
      <c r="A42" s="256">
        <v>41</v>
      </c>
      <c r="B42" s="213" t="s">
        <v>994</v>
      </c>
      <c r="C42" s="213" t="s">
        <v>994</v>
      </c>
      <c r="D42" s="213" t="s">
        <v>994</v>
      </c>
      <c r="E42" s="257" t="s">
        <v>174</v>
      </c>
      <c r="F42" s="218" t="s">
        <v>175</v>
      </c>
      <c r="G42" s="219" t="s">
        <v>176</v>
      </c>
      <c r="H42" s="189" t="s">
        <v>626</v>
      </c>
      <c r="I42" s="214">
        <v>44032</v>
      </c>
      <c r="J42" s="258">
        <v>44029</v>
      </c>
      <c r="K42" s="255" t="s">
        <v>994</v>
      </c>
      <c r="L42" s="255">
        <v>94031090</v>
      </c>
      <c r="M42" s="9" t="s">
        <v>178</v>
      </c>
      <c r="N42" s="191" t="s">
        <v>219</v>
      </c>
      <c r="O42" s="215">
        <v>1</v>
      </c>
      <c r="P42" s="261">
        <v>2750</v>
      </c>
      <c r="Q42" s="102">
        <v>2750</v>
      </c>
      <c r="R42" s="260">
        <v>0</v>
      </c>
      <c r="S42" s="260">
        <v>0</v>
      </c>
      <c r="T42" s="260">
        <v>0</v>
      </c>
      <c r="U42" s="261">
        <v>2750</v>
      </c>
    </row>
    <row r="43" spans="1:21">
      <c r="A43" s="251">
        <v>42</v>
      </c>
      <c r="B43" s="213" t="s">
        <v>994</v>
      </c>
      <c r="C43" s="213" t="s">
        <v>994</v>
      </c>
      <c r="D43" s="213" t="s">
        <v>994</v>
      </c>
      <c r="E43" s="257" t="s">
        <v>174</v>
      </c>
      <c r="F43" s="218" t="s">
        <v>175</v>
      </c>
      <c r="G43" s="219" t="s">
        <v>176</v>
      </c>
      <c r="H43" s="189" t="s">
        <v>627</v>
      </c>
      <c r="I43" s="214">
        <v>44032</v>
      </c>
      <c r="J43" s="258">
        <v>44029</v>
      </c>
      <c r="K43" s="255" t="s">
        <v>994</v>
      </c>
      <c r="L43" s="255">
        <v>94031090</v>
      </c>
      <c r="M43" s="9" t="s">
        <v>178</v>
      </c>
      <c r="N43" s="191" t="s">
        <v>220</v>
      </c>
      <c r="O43" s="215">
        <v>1</v>
      </c>
      <c r="P43" s="261">
        <v>2750</v>
      </c>
      <c r="Q43" s="102">
        <v>2750</v>
      </c>
      <c r="R43" s="260">
        <v>0</v>
      </c>
      <c r="S43" s="260">
        <v>0</v>
      </c>
      <c r="T43" s="260">
        <v>0</v>
      </c>
      <c r="U43" s="261">
        <v>2750</v>
      </c>
    </row>
    <row r="44" spans="1:21">
      <c r="A44" s="251">
        <v>43</v>
      </c>
      <c r="B44" s="213" t="s">
        <v>994</v>
      </c>
      <c r="C44" s="213" t="s">
        <v>994</v>
      </c>
      <c r="D44" s="213" t="s">
        <v>994</v>
      </c>
      <c r="E44" s="257" t="s">
        <v>174</v>
      </c>
      <c r="F44" s="218" t="s">
        <v>175</v>
      </c>
      <c r="G44" s="219" t="s">
        <v>176</v>
      </c>
      <c r="H44" s="189" t="s">
        <v>628</v>
      </c>
      <c r="I44" s="214">
        <v>44032</v>
      </c>
      <c r="J44" s="258">
        <v>44029</v>
      </c>
      <c r="K44" s="255" t="s">
        <v>994</v>
      </c>
      <c r="L44" s="255">
        <v>94031090</v>
      </c>
      <c r="M44" s="9" t="s">
        <v>178</v>
      </c>
      <c r="N44" s="191" t="s">
        <v>221</v>
      </c>
      <c r="O44" s="215">
        <v>1</v>
      </c>
      <c r="P44" s="261">
        <v>2750</v>
      </c>
      <c r="Q44" s="102">
        <v>2750</v>
      </c>
      <c r="R44" s="260">
        <v>0</v>
      </c>
      <c r="S44" s="260">
        <v>0</v>
      </c>
      <c r="T44" s="260">
        <v>0</v>
      </c>
      <c r="U44" s="261">
        <v>2750</v>
      </c>
    </row>
    <row r="45" spans="1:21">
      <c r="A45" s="189">
        <v>44</v>
      </c>
      <c r="B45" s="213" t="s">
        <v>994</v>
      </c>
      <c r="C45" s="213" t="s">
        <v>994</v>
      </c>
      <c r="D45" s="213" t="s">
        <v>994</v>
      </c>
      <c r="E45" s="257" t="s">
        <v>174</v>
      </c>
      <c r="F45" s="218" t="s">
        <v>175</v>
      </c>
      <c r="G45" s="219" t="s">
        <v>176</v>
      </c>
      <c r="H45" s="189" t="s">
        <v>629</v>
      </c>
      <c r="I45" s="214">
        <v>44032</v>
      </c>
      <c r="J45" s="258">
        <v>44029</v>
      </c>
      <c r="K45" s="255" t="s">
        <v>994</v>
      </c>
      <c r="L45" s="255">
        <v>94031090</v>
      </c>
      <c r="M45" s="9" t="s">
        <v>178</v>
      </c>
      <c r="N45" s="191" t="s">
        <v>222</v>
      </c>
      <c r="O45" s="215">
        <v>1</v>
      </c>
      <c r="P45" s="261">
        <v>2750</v>
      </c>
      <c r="Q45" s="102">
        <v>2750</v>
      </c>
      <c r="R45" s="260">
        <v>0</v>
      </c>
      <c r="S45" s="260">
        <v>0</v>
      </c>
      <c r="T45" s="260">
        <v>0</v>
      </c>
      <c r="U45" s="261">
        <v>2750</v>
      </c>
    </row>
    <row r="46" spans="1:21">
      <c r="A46" s="189">
        <v>45</v>
      </c>
      <c r="B46" s="213" t="s">
        <v>994</v>
      </c>
      <c r="C46" s="213" t="s">
        <v>994</v>
      </c>
      <c r="D46" s="213" t="s">
        <v>994</v>
      </c>
      <c r="E46" s="257" t="s">
        <v>174</v>
      </c>
      <c r="F46" s="218" t="s">
        <v>175</v>
      </c>
      <c r="G46" s="219" t="s">
        <v>176</v>
      </c>
      <c r="H46" s="189" t="s">
        <v>630</v>
      </c>
      <c r="I46" s="214">
        <v>44032</v>
      </c>
      <c r="J46" s="258">
        <v>44029</v>
      </c>
      <c r="K46" s="255" t="s">
        <v>994</v>
      </c>
      <c r="L46" s="255">
        <v>94031090</v>
      </c>
      <c r="M46" s="9" t="s">
        <v>178</v>
      </c>
      <c r="N46" s="191" t="s">
        <v>223</v>
      </c>
      <c r="O46" s="215">
        <v>1</v>
      </c>
      <c r="P46" s="261">
        <v>2750</v>
      </c>
      <c r="Q46" s="102">
        <v>2750</v>
      </c>
      <c r="R46" s="260">
        <v>0</v>
      </c>
      <c r="S46" s="260">
        <v>0</v>
      </c>
      <c r="T46" s="260">
        <v>0</v>
      </c>
      <c r="U46" s="261">
        <v>2750</v>
      </c>
    </row>
    <row r="47" spans="1:21">
      <c r="A47" s="189">
        <v>46</v>
      </c>
      <c r="B47" s="213" t="s">
        <v>994</v>
      </c>
      <c r="C47" s="213" t="s">
        <v>994</v>
      </c>
      <c r="D47" s="213" t="s">
        <v>994</v>
      </c>
      <c r="E47" s="257" t="s">
        <v>174</v>
      </c>
      <c r="F47" s="218" t="s">
        <v>175</v>
      </c>
      <c r="G47" s="219" t="s">
        <v>176</v>
      </c>
      <c r="H47" s="189" t="s">
        <v>631</v>
      </c>
      <c r="I47" s="214">
        <v>44032</v>
      </c>
      <c r="J47" s="258">
        <v>44029</v>
      </c>
      <c r="K47" s="255" t="s">
        <v>994</v>
      </c>
      <c r="L47" s="255">
        <v>94031090</v>
      </c>
      <c r="M47" s="9" t="s">
        <v>178</v>
      </c>
      <c r="N47" s="191" t="s">
        <v>224</v>
      </c>
      <c r="O47" s="215">
        <v>1</v>
      </c>
      <c r="P47" s="261">
        <v>2750</v>
      </c>
      <c r="Q47" s="102">
        <v>2750</v>
      </c>
      <c r="R47" s="260">
        <v>0</v>
      </c>
      <c r="S47" s="260">
        <v>0</v>
      </c>
      <c r="T47" s="260">
        <v>0</v>
      </c>
      <c r="U47" s="261">
        <v>2750</v>
      </c>
    </row>
    <row r="48" spans="1:21">
      <c r="A48" s="256">
        <v>47</v>
      </c>
      <c r="B48" s="213" t="s">
        <v>994</v>
      </c>
      <c r="C48" s="213" t="s">
        <v>994</v>
      </c>
      <c r="D48" s="213" t="s">
        <v>994</v>
      </c>
      <c r="E48" s="257" t="s">
        <v>174</v>
      </c>
      <c r="F48" s="218" t="s">
        <v>175</v>
      </c>
      <c r="G48" s="219" t="s">
        <v>176</v>
      </c>
      <c r="H48" s="189" t="s">
        <v>632</v>
      </c>
      <c r="I48" s="214">
        <v>44032</v>
      </c>
      <c r="J48" s="258">
        <v>44029</v>
      </c>
      <c r="K48" s="255" t="s">
        <v>994</v>
      </c>
      <c r="L48" s="255">
        <v>94031090</v>
      </c>
      <c r="M48" s="9" t="s">
        <v>178</v>
      </c>
      <c r="N48" s="191" t="s">
        <v>225</v>
      </c>
      <c r="O48" s="215">
        <v>1</v>
      </c>
      <c r="P48" s="261">
        <v>2750</v>
      </c>
      <c r="Q48" s="102">
        <v>2750</v>
      </c>
      <c r="R48" s="260">
        <v>0</v>
      </c>
      <c r="S48" s="260">
        <v>0</v>
      </c>
      <c r="T48" s="260">
        <v>0</v>
      </c>
      <c r="U48" s="261">
        <v>2750</v>
      </c>
    </row>
    <row r="49" spans="1:21">
      <c r="A49" s="251">
        <v>48</v>
      </c>
      <c r="B49" s="213" t="s">
        <v>994</v>
      </c>
      <c r="C49" s="213" t="s">
        <v>994</v>
      </c>
      <c r="D49" s="213" t="s">
        <v>994</v>
      </c>
      <c r="E49" s="257" t="s">
        <v>174</v>
      </c>
      <c r="F49" s="218" t="s">
        <v>175</v>
      </c>
      <c r="G49" s="219" t="s">
        <v>176</v>
      </c>
      <c r="H49" s="189" t="s">
        <v>633</v>
      </c>
      <c r="I49" s="214">
        <v>44032</v>
      </c>
      <c r="J49" s="258">
        <v>44029</v>
      </c>
      <c r="K49" s="255" t="s">
        <v>994</v>
      </c>
      <c r="L49" s="255">
        <v>94031090</v>
      </c>
      <c r="M49" s="9" t="s">
        <v>178</v>
      </c>
      <c r="N49" s="191" t="s">
        <v>226</v>
      </c>
      <c r="O49" s="215">
        <v>1</v>
      </c>
      <c r="P49" s="261">
        <v>2750</v>
      </c>
      <c r="Q49" s="102">
        <v>2750</v>
      </c>
      <c r="R49" s="260">
        <v>0</v>
      </c>
      <c r="S49" s="260">
        <v>0</v>
      </c>
      <c r="T49" s="260">
        <v>0</v>
      </c>
      <c r="U49" s="261">
        <v>2750</v>
      </c>
    </row>
    <row r="50" spans="1:21">
      <c r="A50" s="251">
        <v>49</v>
      </c>
      <c r="B50" s="213" t="s">
        <v>994</v>
      </c>
      <c r="C50" s="213" t="s">
        <v>994</v>
      </c>
      <c r="D50" s="213" t="s">
        <v>994</v>
      </c>
      <c r="E50" s="257" t="s">
        <v>174</v>
      </c>
      <c r="F50" s="218" t="s">
        <v>175</v>
      </c>
      <c r="G50" s="219" t="s">
        <v>176</v>
      </c>
      <c r="H50" s="189" t="s">
        <v>634</v>
      </c>
      <c r="I50" s="214">
        <v>44032</v>
      </c>
      <c r="J50" s="258">
        <v>44029</v>
      </c>
      <c r="K50" s="255" t="s">
        <v>994</v>
      </c>
      <c r="L50" s="255">
        <v>94031090</v>
      </c>
      <c r="M50" s="9" t="s">
        <v>178</v>
      </c>
      <c r="N50" s="191" t="s">
        <v>227</v>
      </c>
      <c r="O50" s="215">
        <v>1</v>
      </c>
      <c r="P50" s="261">
        <v>2750</v>
      </c>
      <c r="Q50" s="102">
        <v>2750</v>
      </c>
      <c r="R50" s="260">
        <v>0</v>
      </c>
      <c r="S50" s="260">
        <v>0</v>
      </c>
      <c r="T50" s="260">
        <v>0</v>
      </c>
      <c r="U50" s="261">
        <v>2750</v>
      </c>
    </row>
    <row r="51" spans="1:21">
      <c r="A51" s="189">
        <v>50</v>
      </c>
      <c r="B51" s="213" t="s">
        <v>994</v>
      </c>
      <c r="C51" s="213" t="s">
        <v>994</v>
      </c>
      <c r="D51" s="213" t="s">
        <v>994</v>
      </c>
      <c r="E51" s="257" t="s">
        <v>174</v>
      </c>
      <c r="F51" s="218" t="s">
        <v>175</v>
      </c>
      <c r="G51" s="219" t="s">
        <v>176</v>
      </c>
      <c r="H51" s="189" t="s">
        <v>635</v>
      </c>
      <c r="I51" s="214">
        <v>44032</v>
      </c>
      <c r="J51" s="258">
        <v>44029</v>
      </c>
      <c r="K51" s="255" t="s">
        <v>994</v>
      </c>
      <c r="L51" s="255">
        <v>94031090</v>
      </c>
      <c r="M51" s="9" t="s">
        <v>178</v>
      </c>
      <c r="N51" s="191" t="s">
        <v>228</v>
      </c>
      <c r="O51" s="215">
        <v>1</v>
      </c>
      <c r="P51" s="261">
        <v>2750</v>
      </c>
      <c r="Q51" s="102">
        <v>2750</v>
      </c>
      <c r="R51" s="260">
        <v>0</v>
      </c>
      <c r="S51" s="260">
        <v>0</v>
      </c>
      <c r="T51" s="260">
        <v>0</v>
      </c>
      <c r="U51" s="261">
        <v>2750</v>
      </c>
    </row>
    <row r="52" spans="1:21">
      <c r="A52" s="189">
        <v>51</v>
      </c>
      <c r="B52" s="213" t="s">
        <v>994</v>
      </c>
      <c r="C52" s="213" t="s">
        <v>994</v>
      </c>
      <c r="D52" s="213" t="s">
        <v>994</v>
      </c>
      <c r="E52" s="257" t="s">
        <v>174</v>
      </c>
      <c r="F52" s="218" t="s">
        <v>175</v>
      </c>
      <c r="G52" s="219" t="s">
        <v>176</v>
      </c>
      <c r="H52" s="189" t="s">
        <v>636</v>
      </c>
      <c r="I52" s="214">
        <v>44032</v>
      </c>
      <c r="J52" s="258">
        <v>44029</v>
      </c>
      <c r="K52" s="255" t="s">
        <v>994</v>
      </c>
      <c r="L52" s="255">
        <v>94031090</v>
      </c>
      <c r="M52" s="9" t="s">
        <v>178</v>
      </c>
      <c r="N52" s="191" t="s">
        <v>229</v>
      </c>
      <c r="O52" s="215">
        <v>1</v>
      </c>
      <c r="P52" s="261">
        <v>2750</v>
      </c>
      <c r="Q52" s="102">
        <v>2750</v>
      </c>
      <c r="R52" s="260">
        <v>0</v>
      </c>
      <c r="S52" s="260">
        <v>0</v>
      </c>
      <c r="T52" s="260">
        <v>0</v>
      </c>
      <c r="U52" s="261">
        <v>2750</v>
      </c>
    </row>
    <row r="53" spans="1:21">
      <c r="A53" s="189">
        <v>52</v>
      </c>
      <c r="B53" s="213" t="s">
        <v>994</v>
      </c>
      <c r="C53" s="213" t="s">
        <v>994</v>
      </c>
      <c r="D53" s="213" t="s">
        <v>994</v>
      </c>
      <c r="E53" s="257" t="s">
        <v>174</v>
      </c>
      <c r="F53" s="218" t="s">
        <v>175</v>
      </c>
      <c r="G53" s="219" t="s">
        <v>176</v>
      </c>
      <c r="H53" s="189" t="s">
        <v>637</v>
      </c>
      <c r="I53" s="214">
        <v>44032</v>
      </c>
      <c r="J53" s="258">
        <v>44029</v>
      </c>
      <c r="K53" s="255" t="s">
        <v>994</v>
      </c>
      <c r="L53" s="255">
        <v>94031090</v>
      </c>
      <c r="M53" s="9" t="s">
        <v>178</v>
      </c>
      <c r="N53" s="191" t="s">
        <v>230</v>
      </c>
      <c r="O53" s="215">
        <v>1</v>
      </c>
      <c r="P53" s="261">
        <v>2750</v>
      </c>
      <c r="Q53" s="102">
        <v>2750</v>
      </c>
      <c r="R53" s="260">
        <v>0</v>
      </c>
      <c r="S53" s="260">
        <v>0</v>
      </c>
      <c r="T53" s="260">
        <v>0</v>
      </c>
      <c r="U53" s="261">
        <v>2750</v>
      </c>
    </row>
    <row r="54" spans="1:21">
      <c r="A54" s="256">
        <v>53</v>
      </c>
      <c r="B54" s="213" t="s">
        <v>994</v>
      </c>
      <c r="C54" s="213" t="s">
        <v>994</v>
      </c>
      <c r="D54" s="213" t="s">
        <v>994</v>
      </c>
      <c r="E54" s="257" t="s">
        <v>174</v>
      </c>
      <c r="F54" s="218" t="s">
        <v>175</v>
      </c>
      <c r="G54" s="219" t="s">
        <v>176</v>
      </c>
      <c r="H54" s="189" t="s">
        <v>638</v>
      </c>
      <c r="I54" s="214">
        <v>44032</v>
      </c>
      <c r="J54" s="258">
        <v>44029</v>
      </c>
      <c r="K54" s="255" t="s">
        <v>994</v>
      </c>
      <c r="L54" s="255">
        <v>94031090</v>
      </c>
      <c r="M54" s="9" t="s">
        <v>178</v>
      </c>
      <c r="N54" s="191" t="s">
        <v>231</v>
      </c>
      <c r="O54" s="215">
        <v>1</v>
      </c>
      <c r="P54" s="261">
        <v>2750</v>
      </c>
      <c r="Q54" s="102">
        <v>2750</v>
      </c>
      <c r="R54" s="260">
        <v>0</v>
      </c>
      <c r="S54" s="260">
        <v>0</v>
      </c>
      <c r="T54" s="260">
        <v>0</v>
      </c>
      <c r="U54" s="261">
        <v>2750</v>
      </c>
    </row>
    <row r="55" spans="1:21">
      <c r="A55" s="251">
        <v>54</v>
      </c>
      <c r="B55" s="213" t="s">
        <v>994</v>
      </c>
      <c r="C55" s="213" t="s">
        <v>994</v>
      </c>
      <c r="D55" s="213" t="s">
        <v>994</v>
      </c>
      <c r="E55" s="257" t="s">
        <v>174</v>
      </c>
      <c r="F55" s="218" t="s">
        <v>175</v>
      </c>
      <c r="G55" s="219" t="s">
        <v>176</v>
      </c>
      <c r="H55" s="189" t="s">
        <v>639</v>
      </c>
      <c r="I55" s="214">
        <v>44032</v>
      </c>
      <c r="J55" s="258">
        <v>44029</v>
      </c>
      <c r="K55" s="255" t="s">
        <v>994</v>
      </c>
      <c r="L55" s="255">
        <v>94031090</v>
      </c>
      <c r="M55" s="9" t="s">
        <v>178</v>
      </c>
      <c r="N55" s="191" t="s">
        <v>232</v>
      </c>
      <c r="O55" s="215">
        <v>1</v>
      </c>
      <c r="P55" s="261">
        <v>2750</v>
      </c>
      <c r="Q55" s="102">
        <v>2750</v>
      </c>
      <c r="R55" s="260">
        <v>0</v>
      </c>
      <c r="S55" s="260">
        <v>0</v>
      </c>
      <c r="T55" s="260">
        <v>0</v>
      </c>
      <c r="U55" s="261">
        <v>2750</v>
      </c>
    </row>
    <row r="56" spans="1:21">
      <c r="A56" s="251">
        <v>55</v>
      </c>
      <c r="B56" s="213" t="s">
        <v>994</v>
      </c>
      <c r="C56" s="213" t="s">
        <v>994</v>
      </c>
      <c r="D56" s="213" t="s">
        <v>994</v>
      </c>
      <c r="E56" s="257" t="s">
        <v>174</v>
      </c>
      <c r="F56" s="218" t="s">
        <v>175</v>
      </c>
      <c r="G56" s="219" t="s">
        <v>176</v>
      </c>
      <c r="H56" s="189" t="s">
        <v>640</v>
      </c>
      <c r="I56" s="214">
        <v>44032</v>
      </c>
      <c r="J56" s="258">
        <v>44029</v>
      </c>
      <c r="K56" s="255" t="s">
        <v>994</v>
      </c>
      <c r="L56" s="255">
        <v>94031090</v>
      </c>
      <c r="M56" s="9" t="s">
        <v>178</v>
      </c>
      <c r="N56" s="191" t="s">
        <v>233</v>
      </c>
      <c r="O56" s="215">
        <v>1</v>
      </c>
      <c r="P56" s="261">
        <v>2750</v>
      </c>
      <c r="Q56" s="102">
        <v>2750</v>
      </c>
      <c r="R56" s="260">
        <v>0</v>
      </c>
      <c r="S56" s="260">
        <v>0</v>
      </c>
      <c r="T56" s="260">
        <v>0</v>
      </c>
      <c r="U56" s="261">
        <v>2750</v>
      </c>
    </row>
    <row r="57" spans="1:21">
      <c r="A57" s="189">
        <v>56</v>
      </c>
      <c r="B57" s="213" t="s">
        <v>994</v>
      </c>
      <c r="C57" s="213" t="s">
        <v>994</v>
      </c>
      <c r="D57" s="213" t="s">
        <v>994</v>
      </c>
      <c r="E57" s="257" t="s">
        <v>174</v>
      </c>
      <c r="F57" s="218" t="s">
        <v>175</v>
      </c>
      <c r="G57" s="219" t="s">
        <v>176</v>
      </c>
      <c r="H57" s="189" t="s">
        <v>641</v>
      </c>
      <c r="I57" s="214">
        <v>44032</v>
      </c>
      <c r="J57" s="258">
        <v>44029</v>
      </c>
      <c r="K57" s="255" t="s">
        <v>994</v>
      </c>
      <c r="L57" s="255">
        <v>94031090</v>
      </c>
      <c r="M57" s="9" t="s">
        <v>178</v>
      </c>
      <c r="N57" s="191" t="s">
        <v>234</v>
      </c>
      <c r="O57" s="215">
        <v>1</v>
      </c>
      <c r="P57" s="261">
        <v>2750</v>
      </c>
      <c r="Q57" s="102">
        <v>2750</v>
      </c>
      <c r="R57" s="260">
        <v>0</v>
      </c>
      <c r="S57" s="260">
        <v>0</v>
      </c>
      <c r="T57" s="260">
        <v>0</v>
      </c>
      <c r="U57" s="261">
        <v>2750</v>
      </c>
    </row>
    <row r="58" spans="1:21">
      <c r="A58" s="189">
        <v>57</v>
      </c>
      <c r="B58" s="213" t="s">
        <v>994</v>
      </c>
      <c r="C58" s="213" t="s">
        <v>994</v>
      </c>
      <c r="D58" s="213" t="s">
        <v>994</v>
      </c>
      <c r="E58" s="257" t="s">
        <v>174</v>
      </c>
      <c r="F58" s="218" t="s">
        <v>175</v>
      </c>
      <c r="G58" s="219" t="s">
        <v>176</v>
      </c>
      <c r="H58" s="189" t="s">
        <v>642</v>
      </c>
      <c r="I58" s="214">
        <v>44032</v>
      </c>
      <c r="J58" s="258">
        <v>44029</v>
      </c>
      <c r="K58" s="255" t="s">
        <v>994</v>
      </c>
      <c r="L58" s="255">
        <v>94031090</v>
      </c>
      <c r="M58" s="9" t="s">
        <v>178</v>
      </c>
      <c r="N58" s="191" t="s">
        <v>235</v>
      </c>
      <c r="O58" s="215">
        <v>1</v>
      </c>
      <c r="P58" s="261">
        <v>2750</v>
      </c>
      <c r="Q58" s="102">
        <v>2750</v>
      </c>
      <c r="R58" s="260">
        <v>0</v>
      </c>
      <c r="S58" s="260">
        <v>0</v>
      </c>
      <c r="T58" s="260">
        <v>0</v>
      </c>
      <c r="U58" s="261">
        <v>2750</v>
      </c>
    </row>
    <row r="59" spans="1:21">
      <c r="A59" s="189">
        <v>58</v>
      </c>
      <c r="B59" s="213" t="s">
        <v>994</v>
      </c>
      <c r="C59" s="213" t="s">
        <v>994</v>
      </c>
      <c r="D59" s="213" t="s">
        <v>994</v>
      </c>
      <c r="E59" s="257" t="s">
        <v>174</v>
      </c>
      <c r="F59" s="218" t="s">
        <v>175</v>
      </c>
      <c r="G59" s="219" t="s">
        <v>176</v>
      </c>
      <c r="H59" s="189" t="s">
        <v>643</v>
      </c>
      <c r="I59" s="214">
        <v>44032</v>
      </c>
      <c r="J59" s="258">
        <v>44029</v>
      </c>
      <c r="K59" s="255" t="s">
        <v>994</v>
      </c>
      <c r="L59" s="255">
        <v>94031090</v>
      </c>
      <c r="M59" s="9" t="s">
        <v>178</v>
      </c>
      <c r="N59" s="191" t="s">
        <v>236</v>
      </c>
      <c r="O59" s="215">
        <v>1</v>
      </c>
      <c r="P59" s="261">
        <v>2750</v>
      </c>
      <c r="Q59" s="102">
        <v>2750</v>
      </c>
      <c r="R59" s="260">
        <v>0</v>
      </c>
      <c r="S59" s="260">
        <v>0</v>
      </c>
      <c r="T59" s="260">
        <v>0</v>
      </c>
      <c r="U59" s="261">
        <v>2750</v>
      </c>
    </row>
    <row r="60" spans="1:21">
      <c r="A60" s="256">
        <v>59</v>
      </c>
      <c r="B60" s="213" t="s">
        <v>994</v>
      </c>
      <c r="C60" s="213" t="s">
        <v>994</v>
      </c>
      <c r="D60" s="213" t="s">
        <v>994</v>
      </c>
      <c r="E60" s="257" t="s">
        <v>174</v>
      </c>
      <c r="F60" s="218" t="s">
        <v>175</v>
      </c>
      <c r="G60" s="219" t="s">
        <v>176</v>
      </c>
      <c r="H60" s="189" t="s">
        <v>644</v>
      </c>
      <c r="I60" s="214">
        <v>44032</v>
      </c>
      <c r="J60" s="258">
        <v>44029</v>
      </c>
      <c r="K60" s="255" t="s">
        <v>994</v>
      </c>
      <c r="L60" s="255">
        <v>94031090</v>
      </c>
      <c r="M60" s="9" t="s">
        <v>178</v>
      </c>
      <c r="N60" s="191" t="s">
        <v>237</v>
      </c>
      <c r="O60" s="215">
        <v>1</v>
      </c>
      <c r="P60" s="261">
        <v>2750</v>
      </c>
      <c r="Q60" s="102">
        <v>2750</v>
      </c>
      <c r="R60" s="260">
        <v>0</v>
      </c>
      <c r="S60" s="260">
        <v>0</v>
      </c>
      <c r="T60" s="260">
        <v>0</v>
      </c>
      <c r="U60" s="261">
        <v>2750</v>
      </c>
    </row>
    <row r="61" spans="1:21">
      <c r="A61" s="251">
        <v>60</v>
      </c>
      <c r="B61" s="213" t="s">
        <v>994</v>
      </c>
      <c r="C61" s="213" t="s">
        <v>994</v>
      </c>
      <c r="D61" s="213" t="s">
        <v>994</v>
      </c>
      <c r="E61" s="257" t="s">
        <v>174</v>
      </c>
      <c r="F61" s="218" t="s">
        <v>175</v>
      </c>
      <c r="G61" s="219" t="s">
        <v>176</v>
      </c>
      <c r="H61" s="189" t="s">
        <v>645</v>
      </c>
      <c r="I61" s="214">
        <v>44032</v>
      </c>
      <c r="J61" s="258">
        <v>44029</v>
      </c>
      <c r="K61" s="255" t="s">
        <v>994</v>
      </c>
      <c r="L61" s="255">
        <v>94031090</v>
      </c>
      <c r="M61" s="9" t="s">
        <v>178</v>
      </c>
      <c r="N61" s="191" t="s">
        <v>238</v>
      </c>
      <c r="O61" s="215">
        <v>1</v>
      </c>
      <c r="P61" s="261">
        <v>2750</v>
      </c>
      <c r="Q61" s="102">
        <v>2750</v>
      </c>
      <c r="R61" s="260">
        <v>0</v>
      </c>
      <c r="S61" s="260">
        <v>0</v>
      </c>
      <c r="T61" s="260">
        <v>0</v>
      </c>
      <c r="U61" s="261">
        <v>2750</v>
      </c>
    </row>
    <row r="62" spans="1:21">
      <c r="A62" s="251">
        <v>61</v>
      </c>
      <c r="B62" s="213" t="s">
        <v>994</v>
      </c>
      <c r="C62" s="213" t="s">
        <v>994</v>
      </c>
      <c r="D62" s="213" t="s">
        <v>994</v>
      </c>
      <c r="E62" s="257" t="s">
        <v>174</v>
      </c>
      <c r="F62" s="218" t="s">
        <v>175</v>
      </c>
      <c r="G62" s="219" t="s">
        <v>176</v>
      </c>
      <c r="H62" s="189" t="s">
        <v>646</v>
      </c>
      <c r="I62" s="214">
        <v>44032</v>
      </c>
      <c r="J62" s="258">
        <v>44029</v>
      </c>
      <c r="K62" s="255" t="s">
        <v>994</v>
      </c>
      <c r="L62" s="255">
        <v>94031090</v>
      </c>
      <c r="M62" s="9" t="s">
        <v>178</v>
      </c>
      <c r="N62" s="191" t="s">
        <v>239</v>
      </c>
      <c r="O62" s="215">
        <v>1</v>
      </c>
      <c r="P62" s="261">
        <v>2750</v>
      </c>
      <c r="Q62" s="102">
        <v>2750</v>
      </c>
      <c r="R62" s="260">
        <v>0</v>
      </c>
      <c r="S62" s="260">
        <v>0</v>
      </c>
      <c r="T62" s="260">
        <v>0</v>
      </c>
      <c r="U62" s="261">
        <v>2750</v>
      </c>
    </row>
    <row r="63" spans="1:21">
      <c r="A63" s="189">
        <v>62</v>
      </c>
      <c r="B63" s="213" t="s">
        <v>994</v>
      </c>
      <c r="C63" s="213" t="s">
        <v>994</v>
      </c>
      <c r="D63" s="213" t="s">
        <v>994</v>
      </c>
      <c r="E63" s="257" t="s">
        <v>174</v>
      </c>
      <c r="F63" s="218" t="s">
        <v>175</v>
      </c>
      <c r="G63" s="219" t="s">
        <v>176</v>
      </c>
      <c r="H63" s="189" t="s">
        <v>647</v>
      </c>
      <c r="I63" s="214">
        <v>44032</v>
      </c>
      <c r="J63" s="258">
        <v>44029</v>
      </c>
      <c r="K63" s="255" t="s">
        <v>994</v>
      </c>
      <c r="L63" s="255">
        <v>94031090</v>
      </c>
      <c r="M63" s="9" t="s">
        <v>178</v>
      </c>
      <c r="N63" s="191" t="s">
        <v>240</v>
      </c>
      <c r="O63" s="215">
        <v>1</v>
      </c>
      <c r="P63" s="261">
        <v>2750</v>
      </c>
      <c r="Q63" s="102">
        <v>2750</v>
      </c>
      <c r="R63" s="260">
        <v>0</v>
      </c>
      <c r="S63" s="260">
        <v>0</v>
      </c>
      <c r="T63" s="260">
        <v>0</v>
      </c>
      <c r="U63" s="261">
        <v>2750</v>
      </c>
    </row>
    <row r="64" spans="1:21">
      <c r="A64" s="189">
        <v>63</v>
      </c>
      <c r="B64" s="213" t="s">
        <v>994</v>
      </c>
      <c r="C64" s="213" t="s">
        <v>994</v>
      </c>
      <c r="D64" s="213" t="s">
        <v>994</v>
      </c>
      <c r="E64" s="257" t="s">
        <v>174</v>
      </c>
      <c r="F64" s="218" t="s">
        <v>175</v>
      </c>
      <c r="G64" s="219" t="s">
        <v>176</v>
      </c>
      <c r="H64" s="189" t="s">
        <v>648</v>
      </c>
      <c r="I64" s="214">
        <v>44032</v>
      </c>
      <c r="J64" s="258">
        <v>44029</v>
      </c>
      <c r="K64" s="255" t="s">
        <v>994</v>
      </c>
      <c r="L64" s="255">
        <v>94031090</v>
      </c>
      <c r="M64" s="9" t="s">
        <v>178</v>
      </c>
      <c r="N64" s="191" t="s">
        <v>241</v>
      </c>
      <c r="O64" s="215">
        <v>1</v>
      </c>
      <c r="P64" s="261">
        <v>2750</v>
      </c>
      <c r="Q64" s="102">
        <v>2750</v>
      </c>
      <c r="R64" s="260">
        <v>0</v>
      </c>
      <c r="S64" s="260">
        <v>0</v>
      </c>
      <c r="T64" s="260">
        <v>0</v>
      </c>
      <c r="U64" s="261">
        <v>2750</v>
      </c>
    </row>
    <row r="65" spans="1:21">
      <c r="A65" s="189">
        <v>64</v>
      </c>
      <c r="B65" s="213" t="s">
        <v>994</v>
      </c>
      <c r="C65" s="213" t="s">
        <v>994</v>
      </c>
      <c r="D65" s="213" t="s">
        <v>994</v>
      </c>
      <c r="E65" s="257" t="s">
        <v>174</v>
      </c>
      <c r="F65" s="218" t="s">
        <v>175</v>
      </c>
      <c r="G65" s="219" t="s">
        <v>176</v>
      </c>
      <c r="H65" s="189" t="s">
        <v>649</v>
      </c>
      <c r="I65" s="214">
        <v>44032</v>
      </c>
      <c r="J65" s="258">
        <v>44029</v>
      </c>
      <c r="K65" s="255" t="s">
        <v>994</v>
      </c>
      <c r="L65" s="255">
        <v>94031090</v>
      </c>
      <c r="M65" s="9" t="s">
        <v>178</v>
      </c>
      <c r="N65" s="191" t="s">
        <v>242</v>
      </c>
      <c r="O65" s="215">
        <v>1</v>
      </c>
      <c r="P65" s="261">
        <v>2750</v>
      </c>
      <c r="Q65" s="102">
        <v>2750</v>
      </c>
      <c r="R65" s="260">
        <v>0</v>
      </c>
      <c r="S65" s="260">
        <v>0</v>
      </c>
      <c r="T65" s="260">
        <v>0</v>
      </c>
      <c r="U65" s="261">
        <v>2750</v>
      </c>
    </row>
    <row r="66" spans="1:21">
      <c r="A66" s="256">
        <v>65</v>
      </c>
      <c r="B66" s="213" t="s">
        <v>994</v>
      </c>
      <c r="C66" s="213" t="s">
        <v>994</v>
      </c>
      <c r="D66" s="213" t="s">
        <v>994</v>
      </c>
      <c r="E66" s="257" t="s">
        <v>174</v>
      </c>
      <c r="F66" s="218" t="s">
        <v>175</v>
      </c>
      <c r="G66" s="219" t="s">
        <v>176</v>
      </c>
      <c r="H66" s="189" t="s">
        <v>650</v>
      </c>
      <c r="I66" s="214">
        <v>44032</v>
      </c>
      <c r="J66" s="258">
        <v>44029</v>
      </c>
      <c r="K66" s="255" t="s">
        <v>994</v>
      </c>
      <c r="L66" s="255">
        <v>94031090</v>
      </c>
      <c r="M66" s="9" t="s">
        <v>178</v>
      </c>
      <c r="N66" s="191" t="s">
        <v>243</v>
      </c>
      <c r="O66" s="215">
        <v>1</v>
      </c>
      <c r="P66" s="261">
        <v>2750</v>
      </c>
      <c r="Q66" s="102">
        <v>2750</v>
      </c>
      <c r="R66" s="260">
        <v>0</v>
      </c>
      <c r="S66" s="260">
        <v>0</v>
      </c>
      <c r="T66" s="260">
        <v>0</v>
      </c>
      <c r="U66" s="261">
        <v>2750</v>
      </c>
    </row>
    <row r="67" spans="1:21">
      <c r="A67" s="251">
        <v>66</v>
      </c>
      <c r="B67" s="213" t="s">
        <v>994</v>
      </c>
      <c r="C67" s="213" t="s">
        <v>994</v>
      </c>
      <c r="D67" s="213" t="s">
        <v>994</v>
      </c>
      <c r="E67" s="257" t="s">
        <v>174</v>
      </c>
      <c r="F67" s="218" t="s">
        <v>175</v>
      </c>
      <c r="G67" s="219" t="s">
        <v>176</v>
      </c>
      <c r="H67" s="189" t="s">
        <v>651</v>
      </c>
      <c r="I67" s="214">
        <v>44032</v>
      </c>
      <c r="J67" s="258">
        <v>44029</v>
      </c>
      <c r="K67" s="255" t="s">
        <v>994</v>
      </c>
      <c r="L67" s="255">
        <v>94031090</v>
      </c>
      <c r="M67" s="9" t="s">
        <v>178</v>
      </c>
      <c r="N67" s="191" t="s">
        <v>244</v>
      </c>
      <c r="O67" s="215">
        <v>1</v>
      </c>
      <c r="P67" s="261">
        <v>2750</v>
      </c>
      <c r="Q67" s="102">
        <v>2750</v>
      </c>
      <c r="R67" s="260">
        <v>0</v>
      </c>
      <c r="S67" s="260">
        <v>0</v>
      </c>
      <c r="T67" s="260">
        <v>0</v>
      </c>
      <c r="U67" s="261">
        <v>2750</v>
      </c>
    </row>
    <row r="68" spans="1:21">
      <c r="A68" s="251">
        <v>67</v>
      </c>
      <c r="B68" s="213" t="s">
        <v>994</v>
      </c>
      <c r="C68" s="213" t="s">
        <v>994</v>
      </c>
      <c r="D68" s="213" t="s">
        <v>994</v>
      </c>
      <c r="E68" s="257" t="s">
        <v>174</v>
      </c>
      <c r="F68" s="218" t="s">
        <v>175</v>
      </c>
      <c r="G68" s="219" t="s">
        <v>176</v>
      </c>
      <c r="H68" s="189" t="s">
        <v>652</v>
      </c>
      <c r="I68" s="214">
        <v>44032</v>
      </c>
      <c r="J68" s="258">
        <v>44029</v>
      </c>
      <c r="K68" s="255" t="s">
        <v>994</v>
      </c>
      <c r="L68" s="255">
        <v>94031090</v>
      </c>
      <c r="M68" s="9" t="s">
        <v>178</v>
      </c>
      <c r="N68" s="191" t="s">
        <v>245</v>
      </c>
      <c r="O68" s="215">
        <v>1</v>
      </c>
      <c r="P68" s="261">
        <v>2750</v>
      </c>
      <c r="Q68" s="102">
        <v>2750</v>
      </c>
      <c r="R68" s="260">
        <v>0</v>
      </c>
      <c r="S68" s="260">
        <v>0</v>
      </c>
      <c r="T68" s="260">
        <v>0</v>
      </c>
      <c r="U68" s="261">
        <v>2750</v>
      </c>
    </row>
    <row r="69" spans="1:21">
      <c r="A69" s="189">
        <v>68</v>
      </c>
      <c r="B69" s="213" t="s">
        <v>994</v>
      </c>
      <c r="C69" s="213" t="s">
        <v>994</v>
      </c>
      <c r="D69" s="213" t="s">
        <v>994</v>
      </c>
      <c r="E69" s="257" t="s">
        <v>174</v>
      </c>
      <c r="F69" s="218" t="s">
        <v>175</v>
      </c>
      <c r="G69" s="219" t="s">
        <v>176</v>
      </c>
      <c r="H69" s="189" t="s">
        <v>653</v>
      </c>
      <c r="I69" s="214">
        <v>44032</v>
      </c>
      <c r="J69" s="258">
        <v>44029</v>
      </c>
      <c r="K69" s="255" t="s">
        <v>994</v>
      </c>
      <c r="L69" s="255">
        <v>94031090</v>
      </c>
      <c r="M69" s="9" t="s">
        <v>178</v>
      </c>
      <c r="N69" s="191" t="s">
        <v>246</v>
      </c>
      <c r="O69" s="215">
        <v>1</v>
      </c>
      <c r="P69" s="261">
        <v>2750</v>
      </c>
      <c r="Q69" s="102">
        <v>2750</v>
      </c>
      <c r="R69" s="260">
        <v>0</v>
      </c>
      <c r="S69" s="260">
        <v>0</v>
      </c>
      <c r="T69" s="260">
        <v>0</v>
      </c>
      <c r="U69" s="261">
        <v>2750</v>
      </c>
    </row>
    <row r="70" spans="1:21">
      <c r="A70" s="189">
        <v>69</v>
      </c>
      <c r="B70" s="213" t="s">
        <v>994</v>
      </c>
      <c r="C70" s="213" t="s">
        <v>994</v>
      </c>
      <c r="D70" s="213" t="s">
        <v>994</v>
      </c>
      <c r="E70" s="257" t="s">
        <v>174</v>
      </c>
      <c r="F70" s="218" t="s">
        <v>175</v>
      </c>
      <c r="G70" s="219" t="s">
        <v>176</v>
      </c>
      <c r="H70" s="189" t="s">
        <v>654</v>
      </c>
      <c r="I70" s="214">
        <v>44032</v>
      </c>
      <c r="J70" s="258">
        <v>44029</v>
      </c>
      <c r="K70" s="255" t="s">
        <v>994</v>
      </c>
      <c r="L70" s="255">
        <v>94031090</v>
      </c>
      <c r="M70" s="9" t="s">
        <v>178</v>
      </c>
      <c r="N70" s="191" t="s">
        <v>247</v>
      </c>
      <c r="O70" s="215">
        <v>1</v>
      </c>
      <c r="P70" s="261">
        <v>2750</v>
      </c>
      <c r="Q70" s="102">
        <v>2750</v>
      </c>
      <c r="R70" s="260">
        <v>0</v>
      </c>
      <c r="S70" s="260">
        <v>0</v>
      </c>
      <c r="T70" s="260">
        <v>0</v>
      </c>
      <c r="U70" s="261">
        <v>2750</v>
      </c>
    </row>
    <row r="71" spans="1:21">
      <c r="A71" s="189">
        <v>70</v>
      </c>
      <c r="B71" s="213" t="s">
        <v>994</v>
      </c>
      <c r="C71" s="213" t="s">
        <v>994</v>
      </c>
      <c r="D71" s="213" t="s">
        <v>994</v>
      </c>
      <c r="E71" s="257" t="s">
        <v>174</v>
      </c>
      <c r="F71" s="218" t="s">
        <v>175</v>
      </c>
      <c r="G71" s="219" t="s">
        <v>176</v>
      </c>
      <c r="H71" s="189" t="s">
        <v>655</v>
      </c>
      <c r="I71" s="214">
        <v>44032</v>
      </c>
      <c r="J71" s="258">
        <v>44029</v>
      </c>
      <c r="K71" s="255" t="s">
        <v>994</v>
      </c>
      <c r="L71" s="255">
        <v>94031090</v>
      </c>
      <c r="M71" s="9" t="s">
        <v>178</v>
      </c>
      <c r="N71" s="191" t="s">
        <v>248</v>
      </c>
      <c r="O71" s="215">
        <v>1</v>
      </c>
      <c r="P71" s="261">
        <v>2750</v>
      </c>
      <c r="Q71" s="102">
        <v>2750</v>
      </c>
      <c r="R71" s="260">
        <v>0</v>
      </c>
      <c r="S71" s="260">
        <v>0</v>
      </c>
      <c r="T71" s="260">
        <v>0</v>
      </c>
      <c r="U71" s="261">
        <v>2750</v>
      </c>
    </row>
    <row r="72" spans="1:21">
      <c r="A72" s="256">
        <v>71</v>
      </c>
      <c r="B72" s="213" t="s">
        <v>994</v>
      </c>
      <c r="C72" s="213" t="s">
        <v>994</v>
      </c>
      <c r="D72" s="213" t="s">
        <v>994</v>
      </c>
      <c r="E72" s="257" t="s">
        <v>174</v>
      </c>
      <c r="F72" s="218" t="s">
        <v>175</v>
      </c>
      <c r="G72" s="219" t="s">
        <v>176</v>
      </c>
      <c r="H72" s="189" t="s">
        <v>656</v>
      </c>
      <c r="I72" s="214">
        <v>44032</v>
      </c>
      <c r="J72" s="258">
        <v>44029</v>
      </c>
      <c r="K72" s="255" t="s">
        <v>994</v>
      </c>
      <c r="L72" s="255">
        <v>94031090</v>
      </c>
      <c r="M72" s="9" t="s">
        <v>178</v>
      </c>
      <c r="N72" s="191" t="s">
        <v>249</v>
      </c>
      <c r="O72" s="215">
        <v>1</v>
      </c>
      <c r="P72" s="261">
        <v>2750</v>
      </c>
      <c r="Q72" s="102">
        <v>2750</v>
      </c>
      <c r="R72" s="260">
        <v>0</v>
      </c>
      <c r="S72" s="260">
        <v>0</v>
      </c>
      <c r="T72" s="260">
        <v>0</v>
      </c>
      <c r="U72" s="261">
        <v>2750</v>
      </c>
    </row>
    <row r="73" spans="1:21">
      <c r="A73" s="251">
        <v>72</v>
      </c>
      <c r="B73" s="213" t="s">
        <v>994</v>
      </c>
      <c r="C73" s="213" t="s">
        <v>994</v>
      </c>
      <c r="D73" s="213" t="s">
        <v>994</v>
      </c>
      <c r="E73" s="257" t="s">
        <v>174</v>
      </c>
      <c r="F73" s="218" t="s">
        <v>175</v>
      </c>
      <c r="G73" s="219" t="s">
        <v>176</v>
      </c>
      <c r="H73" s="189" t="s">
        <v>657</v>
      </c>
      <c r="I73" s="214">
        <v>44032</v>
      </c>
      <c r="J73" s="258">
        <v>44029</v>
      </c>
      <c r="K73" s="255" t="s">
        <v>994</v>
      </c>
      <c r="L73" s="255">
        <v>94031090</v>
      </c>
      <c r="M73" s="9" t="s">
        <v>178</v>
      </c>
      <c r="N73" s="191" t="s">
        <v>250</v>
      </c>
      <c r="O73" s="215">
        <v>1</v>
      </c>
      <c r="P73" s="261">
        <v>2750</v>
      </c>
      <c r="Q73" s="102">
        <v>2750</v>
      </c>
      <c r="R73" s="260">
        <v>0</v>
      </c>
      <c r="S73" s="260">
        <v>0</v>
      </c>
      <c r="T73" s="260">
        <v>0</v>
      </c>
      <c r="U73" s="261">
        <v>2750</v>
      </c>
    </row>
    <row r="74" spans="1:21">
      <c r="A74" s="251">
        <v>73</v>
      </c>
      <c r="B74" s="213" t="s">
        <v>994</v>
      </c>
      <c r="C74" s="213" t="s">
        <v>994</v>
      </c>
      <c r="D74" s="213" t="s">
        <v>994</v>
      </c>
      <c r="E74" s="257" t="s">
        <v>174</v>
      </c>
      <c r="F74" s="218" t="s">
        <v>175</v>
      </c>
      <c r="G74" s="219" t="s">
        <v>176</v>
      </c>
      <c r="H74" s="189" t="s">
        <v>658</v>
      </c>
      <c r="I74" s="214">
        <v>44032</v>
      </c>
      <c r="J74" s="258">
        <v>44029</v>
      </c>
      <c r="K74" s="255" t="s">
        <v>994</v>
      </c>
      <c r="L74" s="255">
        <v>94031090</v>
      </c>
      <c r="M74" s="9" t="s">
        <v>178</v>
      </c>
      <c r="N74" s="191" t="s">
        <v>251</v>
      </c>
      <c r="O74" s="215">
        <v>1</v>
      </c>
      <c r="P74" s="261">
        <v>2750</v>
      </c>
      <c r="Q74" s="102">
        <v>2750</v>
      </c>
      <c r="R74" s="260">
        <v>0</v>
      </c>
      <c r="S74" s="260">
        <v>0</v>
      </c>
      <c r="T74" s="260">
        <v>0</v>
      </c>
      <c r="U74" s="261">
        <v>2750</v>
      </c>
    </row>
    <row r="75" spans="1:21">
      <c r="A75" s="189">
        <v>74</v>
      </c>
      <c r="B75" s="213" t="s">
        <v>994</v>
      </c>
      <c r="C75" s="213" t="s">
        <v>994</v>
      </c>
      <c r="D75" s="213" t="s">
        <v>994</v>
      </c>
      <c r="E75" s="257" t="s">
        <v>174</v>
      </c>
      <c r="F75" s="218" t="s">
        <v>175</v>
      </c>
      <c r="G75" s="219" t="s">
        <v>176</v>
      </c>
      <c r="H75" s="189" t="s">
        <v>659</v>
      </c>
      <c r="I75" s="214">
        <v>44032</v>
      </c>
      <c r="J75" s="258">
        <v>44029</v>
      </c>
      <c r="K75" s="255" t="s">
        <v>994</v>
      </c>
      <c r="L75" s="255">
        <v>94031090</v>
      </c>
      <c r="M75" s="9" t="s">
        <v>178</v>
      </c>
      <c r="N75" s="191" t="s">
        <v>252</v>
      </c>
      <c r="O75" s="215">
        <v>1</v>
      </c>
      <c r="P75" s="261">
        <v>2750</v>
      </c>
      <c r="Q75" s="102">
        <v>2750</v>
      </c>
      <c r="R75" s="260">
        <v>0</v>
      </c>
      <c r="S75" s="260">
        <v>0</v>
      </c>
      <c r="T75" s="260">
        <v>0</v>
      </c>
      <c r="U75" s="261">
        <v>2750</v>
      </c>
    </row>
    <row r="76" spans="1:21">
      <c r="A76" s="189">
        <v>75</v>
      </c>
      <c r="B76" s="213" t="s">
        <v>994</v>
      </c>
      <c r="C76" s="213" t="s">
        <v>994</v>
      </c>
      <c r="D76" s="213" t="s">
        <v>994</v>
      </c>
      <c r="E76" s="257" t="s">
        <v>174</v>
      </c>
      <c r="F76" s="218" t="s">
        <v>175</v>
      </c>
      <c r="G76" s="219" t="s">
        <v>176</v>
      </c>
      <c r="H76" s="189" t="s">
        <v>660</v>
      </c>
      <c r="I76" s="214">
        <v>44032</v>
      </c>
      <c r="J76" s="258">
        <v>44029</v>
      </c>
      <c r="K76" s="255" t="s">
        <v>994</v>
      </c>
      <c r="L76" s="255">
        <v>94031090</v>
      </c>
      <c r="M76" s="9" t="s">
        <v>178</v>
      </c>
      <c r="N76" s="191" t="s">
        <v>253</v>
      </c>
      <c r="O76" s="215">
        <v>1</v>
      </c>
      <c r="P76" s="261">
        <v>2750</v>
      </c>
      <c r="Q76" s="102">
        <v>2750</v>
      </c>
      <c r="R76" s="260">
        <v>0</v>
      </c>
      <c r="S76" s="260">
        <v>0</v>
      </c>
      <c r="T76" s="260">
        <v>0</v>
      </c>
      <c r="U76" s="261">
        <v>2750</v>
      </c>
    </row>
    <row r="77" spans="1:21">
      <c r="A77" s="189">
        <v>76</v>
      </c>
      <c r="B77" s="213" t="s">
        <v>994</v>
      </c>
      <c r="C77" s="213" t="s">
        <v>994</v>
      </c>
      <c r="D77" s="213" t="s">
        <v>994</v>
      </c>
      <c r="E77" s="257" t="s">
        <v>174</v>
      </c>
      <c r="F77" s="218" t="s">
        <v>175</v>
      </c>
      <c r="G77" s="219" t="s">
        <v>176</v>
      </c>
      <c r="H77" s="189" t="s">
        <v>661</v>
      </c>
      <c r="I77" s="214">
        <v>44032</v>
      </c>
      <c r="J77" s="258">
        <v>44029</v>
      </c>
      <c r="K77" s="255" t="s">
        <v>994</v>
      </c>
      <c r="L77" s="255">
        <v>94031090</v>
      </c>
      <c r="M77" s="9" t="s">
        <v>178</v>
      </c>
      <c r="N77" s="191" t="s">
        <v>254</v>
      </c>
      <c r="O77" s="215">
        <v>1</v>
      </c>
      <c r="P77" s="261">
        <v>2750</v>
      </c>
      <c r="Q77" s="102">
        <v>2750</v>
      </c>
      <c r="R77" s="260">
        <v>0</v>
      </c>
      <c r="S77" s="260">
        <v>0</v>
      </c>
      <c r="T77" s="260">
        <v>0</v>
      </c>
      <c r="U77" s="261">
        <v>2750</v>
      </c>
    </row>
    <row r="78" spans="1:21">
      <c r="A78" s="256">
        <v>77</v>
      </c>
      <c r="B78" s="213" t="s">
        <v>994</v>
      </c>
      <c r="C78" s="213" t="s">
        <v>994</v>
      </c>
      <c r="D78" s="213" t="s">
        <v>994</v>
      </c>
      <c r="E78" s="257" t="s">
        <v>174</v>
      </c>
      <c r="F78" s="218" t="s">
        <v>175</v>
      </c>
      <c r="G78" s="219" t="s">
        <v>176</v>
      </c>
      <c r="H78" s="189" t="s">
        <v>662</v>
      </c>
      <c r="I78" s="214">
        <v>44032</v>
      </c>
      <c r="J78" s="258">
        <v>44029</v>
      </c>
      <c r="K78" s="255" t="s">
        <v>994</v>
      </c>
      <c r="L78" s="255">
        <v>94031090</v>
      </c>
      <c r="M78" s="9" t="s">
        <v>178</v>
      </c>
      <c r="N78" s="191" t="s">
        <v>255</v>
      </c>
      <c r="O78" s="215">
        <v>1</v>
      </c>
      <c r="P78" s="261">
        <v>2750</v>
      </c>
      <c r="Q78" s="102">
        <v>2750</v>
      </c>
      <c r="R78" s="260">
        <v>0</v>
      </c>
      <c r="S78" s="260">
        <v>0</v>
      </c>
      <c r="T78" s="260">
        <v>0</v>
      </c>
      <c r="U78" s="261">
        <v>2750</v>
      </c>
    </row>
    <row r="79" spans="1:21">
      <c r="A79" s="251">
        <v>78</v>
      </c>
      <c r="B79" s="213" t="s">
        <v>994</v>
      </c>
      <c r="C79" s="213" t="s">
        <v>994</v>
      </c>
      <c r="D79" s="213" t="s">
        <v>994</v>
      </c>
      <c r="E79" s="257" t="s">
        <v>174</v>
      </c>
      <c r="F79" s="218" t="s">
        <v>175</v>
      </c>
      <c r="G79" s="219" t="s">
        <v>176</v>
      </c>
      <c r="H79" s="189" t="s">
        <v>663</v>
      </c>
      <c r="I79" s="214">
        <v>44032</v>
      </c>
      <c r="J79" s="258">
        <v>44029</v>
      </c>
      <c r="K79" s="255" t="s">
        <v>994</v>
      </c>
      <c r="L79" s="255">
        <v>94031090</v>
      </c>
      <c r="M79" s="9" t="s">
        <v>178</v>
      </c>
      <c r="N79" s="191" t="s">
        <v>256</v>
      </c>
      <c r="O79" s="215">
        <v>1</v>
      </c>
      <c r="P79" s="261">
        <v>2750</v>
      </c>
      <c r="Q79" s="102">
        <v>2750</v>
      </c>
      <c r="R79" s="260">
        <v>0</v>
      </c>
      <c r="S79" s="260">
        <v>0</v>
      </c>
      <c r="T79" s="260">
        <v>0</v>
      </c>
      <c r="U79" s="261">
        <v>2750</v>
      </c>
    </row>
    <row r="80" spans="1:21">
      <c r="A80" s="251">
        <v>79</v>
      </c>
      <c r="B80" s="213" t="s">
        <v>994</v>
      </c>
      <c r="C80" s="213" t="s">
        <v>994</v>
      </c>
      <c r="D80" s="213" t="s">
        <v>994</v>
      </c>
      <c r="E80" s="257" t="s">
        <v>174</v>
      </c>
      <c r="F80" s="218" t="s">
        <v>175</v>
      </c>
      <c r="G80" s="219" t="s">
        <v>176</v>
      </c>
      <c r="H80" s="189" t="s">
        <v>664</v>
      </c>
      <c r="I80" s="214">
        <v>44032</v>
      </c>
      <c r="J80" s="258">
        <v>44029</v>
      </c>
      <c r="K80" s="255" t="s">
        <v>994</v>
      </c>
      <c r="L80" s="255">
        <v>94031090</v>
      </c>
      <c r="M80" s="9" t="s">
        <v>178</v>
      </c>
      <c r="N80" s="191" t="s">
        <v>257</v>
      </c>
      <c r="O80" s="215">
        <v>1</v>
      </c>
      <c r="P80" s="261">
        <v>2750</v>
      </c>
      <c r="Q80" s="102">
        <v>2750</v>
      </c>
      <c r="R80" s="260">
        <v>0</v>
      </c>
      <c r="S80" s="260">
        <v>0</v>
      </c>
      <c r="T80" s="260">
        <v>0</v>
      </c>
      <c r="U80" s="261">
        <v>2750</v>
      </c>
    </row>
    <row r="81" spans="1:21">
      <c r="A81" s="189">
        <v>80</v>
      </c>
      <c r="B81" s="213" t="s">
        <v>994</v>
      </c>
      <c r="C81" s="213" t="s">
        <v>994</v>
      </c>
      <c r="D81" s="213" t="s">
        <v>994</v>
      </c>
      <c r="E81" s="257" t="s">
        <v>174</v>
      </c>
      <c r="F81" s="218" t="s">
        <v>175</v>
      </c>
      <c r="G81" s="219" t="s">
        <v>176</v>
      </c>
      <c r="H81" s="189" t="s">
        <v>665</v>
      </c>
      <c r="I81" s="214">
        <v>44032</v>
      </c>
      <c r="J81" s="258">
        <v>44029</v>
      </c>
      <c r="K81" s="255" t="s">
        <v>994</v>
      </c>
      <c r="L81" s="255">
        <v>94031090</v>
      </c>
      <c r="M81" s="9" t="s">
        <v>178</v>
      </c>
      <c r="N81" s="191" t="s">
        <v>258</v>
      </c>
      <c r="O81" s="215">
        <v>1</v>
      </c>
      <c r="P81" s="261">
        <v>2750</v>
      </c>
      <c r="Q81" s="102">
        <v>2750</v>
      </c>
      <c r="R81" s="260">
        <v>0</v>
      </c>
      <c r="S81" s="260">
        <v>0</v>
      </c>
      <c r="T81" s="260">
        <v>0</v>
      </c>
      <c r="U81" s="261">
        <v>2750</v>
      </c>
    </row>
    <row r="82" spans="1:21">
      <c r="A82" s="189">
        <v>81</v>
      </c>
      <c r="B82" s="213" t="s">
        <v>994</v>
      </c>
      <c r="C82" s="213" t="s">
        <v>994</v>
      </c>
      <c r="D82" s="213" t="s">
        <v>994</v>
      </c>
      <c r="E82" s="257" t="s">
        <v>174</v>
      </c>
      <c r="F82" s="218" t="s">
        <v>175</v>
      </c>
      <c r="G82" s="219" t="s">
        <v>176</v>
      </c>
      <c r="H82" s="189" t="s">
        <v>666</v>
      </c>
      <c r="I82" s="214">
        <v>44032</v>
      </c>
      <c r="J82" s="258">
        <v>44029</v>
      </c>
      <c r="K82" s="255" t="s">
        <v>994</v>
      </c>
      <c r="L82" s="255">
        <v>94031090</v>
      </c>
      <c r="M82" s="9" t="s">
        <v>178</v>
      </c>
      <c r="N82" s="191" t="s">
        <v>259</v>
      </c>
      <c r="O82" s="215">
        <v>1</v>
      </c>
      <c r="P82" s="261">
        <v>2750</v>
      </c>
      <c r="Q82" s="102">
        <v>2750</v>
      </c>
      <c r="R82" s="260">
        <v>0</v>
      </c>
      <c r="S82" s="260">
        <v>0</v>
      </c>
      <c r="T82" s="260">
        <v>0</v>
      </c>
      <c r="U82" s="261">
        <v>2750</v>
      </c>
    </row>
    <row r="83" spans="1:21">
      <c r="A83" s="189">
        <v>82</v>
      </c>
      <c r="B83" s="213" t="s">
        <v>994</v>
      </c>
      <c r="C83" s="213" t="s">
        <v>994</v>
      </c>
      <c r="D83" s="213" t="s">
        <v>994</v>
      </c>
      <c r="E83" s="257" t="s">
        <v>174</v>
      </c>
      <c r="F83" s="218" t="s">
        <v>175</v>
      </c>
      <c r="G83" s="219" t="s">
        <v>176</v>
      </c>
      <c r="H83" s="189" t="s">
        <v>667</v>
      </c>
      <c r="I83" s="214">
        <v>44032</v>
      </c>
      <c r="J83" s="258">
        <v>44029</v>
      </c>
      <c r="K83" s="255" t="s">
        <v>994</v>
      </c>
      <c r="L83" s="255">
        <v>94031090</v>
      </c>
      <c r="M83" s="9" t="s">
        <v>178</v>
      </c>
      <c r="N83" s="191" t="s">
        <v>260</v>
      </c>
      <c r="O83" s="215">
        <v>1</v>
      </c>
      <c r="P83" s="261">
        <v>2750</v>
      </c>
      <c r="Q83" s="102">
        <v>2750</v>
      </c>
      <c r="R83" s="260">
        <v>0</v>
      </c>
      <c r="S83" s="260">
        <v>0</v>
      </c>
      <c r="T83" s="260">
        <v>0</v>
      </c>
      <c r="U83" s="261">
        <v>2750</v>
      </c>
    </row>
    <row r="84" spans="1:21">
      <c r="A84" s="256">
        <v>83</v>
      </c>
      <c r="B84" s="213" t="s">
        <v>994</v>
      </c>
      <c r="C84" s="213" t="s">
        <v>994</v>
      </c>
      <c r="D84" s="213" t="s">
        <v>994</v>
      </c>
      <c r="E84" s="257" t="s">
        <v>174</v>
      </c>
      <c r="F84" s="218" t="s">
        <v>175</v>
      </c>
      <c r="G84" s="219" t="s">
        <v>176</v>
      </c>
      <c r="H84" s="189" t="s">
        <v>668</v>
      </c>
      <c r="I84" s="214">
        <v>44032</v>
      </c>
      <c r="J84" s="258">
        <v>44029</v>
      </c>
      <c r="K84" s="255" t="s">
        <v>994</v>
      </c>
      <c r="L84" s="255">
        <v>94031090</v>
      </c>
      <c r="M84" s="9" t="s">
        <v>178</v>
      </c>
      <c r="N84" s="191" t="s">
        <v>261</v>
      </c>
      <c r="O84" s="215">
        <v>1</v>
      </c>
      <c r="P84" s="261">
        <v>2750</v>
      </c>
      <c r="Q84" s="102">
        <v>2750</v>
      </c>
      <c r="R84" s="260">
        <v>0</v>
      </c>
      <c r="S84" s="260">
        <v>0</v>
      </c>
      <c r="T84" s="260">
        <v>0</v>
      </c>
      <c r="U84" s="261">
        <v>2750</v>
      </c>
    </row>
    <row r="85" spans="1:21">
      <c r="A85" s="251">
        <v>84</v>
      </c>
      <c r="B85" s="213" t="s">
        <v>994</v>
      </c>
      <c r="C85" s="213" t="s">
        <v>994</v>
      </c>
      <c r="D85" s="213" t="s">
        <v>994</v>
      </c>
      <c r="E85" s="257" t="s">
        <v>174</v>
      </c>
      <c r="F85" s="218" t="s">
        <v>175</v>
      </c>
      <c r="G85" s="219" t="s">
        <v>176</v>
      </c>
      <c r="H85" s="189" t="s">
        <v>669</v>
      </c>
      <c r="I85" s="214">
        <v>44032</v>
      </c>
      <c r="J85" s="258">
        <v>44029</v>
      </c>
      <c r="K85" s="255" t="s">
        <v>994</v>
      </c>
      <c r="L85" s="255">
        <v>94031090</v>
      </c>
      <c r="M85" s="9" t="s">
        <v>178</v>
      </c>
      <c r="N85" s="191" t="s">
        <v>262</v>
      </c>
      <c r="O85" s="215">
        <v>1</v>
      </c>
      <c r="P85" s="261">
        <v>2750</v>
      </c>
      <c r="Q85" s="102">
        <v>2750</v>
      </c>
      <c r="R85" s="260">
        <v>0</v>
      </c>
      <c r="S85" s="260">
        <v>0</v>
      </c>
      <c r="T85" s="260">
        <v>0</v>
      </c>
      <c r="U85" s="261">
        <v>2750</v>
      </c>
    </row>
    <row r="86" spans="1:21">
      <c r="A86" s="251">
        <v>85</v>
      </c>
      <c r="B86" s="213" t="s">
        <v>994</v>
      </c>
      <c r="C86" s="213" t="s">
        <v>994</v>
      </c>
      <c r="D86" s="213" t="s">
        <v>994</v>
      </c>
      <c r="E86" s="257" t="s">
        <v>174</v>
      </c>
      <c r="F86" s="218" t="s">
        <v>175</v>
      </c>
      <c r="G86" s="219" t="s">
        <v>176</v>
      </c>
      <c r="H86" s="189" t="s">
        <v>670</v>
      </c>
      <c r="I86" s="214">
        <v>44032</v>
      </c>
      <c r="J86" s="258">
        <v>44029</v>
      </c>
      <c r="K86" s="255" t="s">
        <v>994</v>
      </c>
      <c r="L86" s="255">
        <v>94031090</v>
      </c>
      <c r="M86" s="9" t="s">
        <v>178</v>
      </c>
      <c r="N86" s="191" t="s">
        <v>263</v>
      </c>
      <c r="O86" s="215">
        <v>1</v>
      </c>
      <c r="P86" s="261">
        <v>2750</v>
      </c>
      <c r="Q86" s="102">
        <v>2750</v>
      </c>
      <c r="R86" s="260">
        <v>0</v>
      </c>
      <c r="S86" s="260">
        <v>0</v>
      </c>
      <c r="T86" s="260">
        <v>0</v>
      </c>
      <c r="U86" s="261">
        <v>2750</v>
      </c>
    </row>
    <row r="87" spans="1:21">
      <c r="A87" s="189">
        <v>86</v>
      </c>
      <c r="B87" s="213" t="s">
        <v>994</v>
      </c>
      <c r="C87" s="213" t="s">
        <v>994</v>
      </c>
      <c r="D87" s="213" t="s">
        <v>994</v>
      </c>
      <c r="E87" s="257" t="s">
        <v>174</v>
      </c>
      <c r="F87" s="218" t="s">
        <v>175</v>
      </c>
      <c r="G87" s="219" t="s">
        <v>176</v>
      </c>
      <c r="H87" s="189" t="s">
        <v>671</v>
      </c>
      <c r="I87" s="214">
        <v>44032</v>
      </c>
      <c r="J87" s="258">
        <v>44029</v>
      </c>
      <c r="K87" s="255" t="s">
        <v>994</v>
      </c>
      <c r="L87" s="255">
        <v>94031090</v>
      </c>
      <c r="M87" s="9" t="s">
        <v>178</v>
      </c>
      <c r="N87" s="191" t="s">
        <v>264</v>
      </c>
      <c r="O87" s="215">
        <v>1</v>
      </c>
      <c r="P87" s="261">
        <v>2750</v>
      </c>
      <c r="Q87" s="102">
        <v>2750</v>
      </c>
      <c r="R87" s="260">
        <v>0</v>
      </c>
      <c r="S87" s="260">
        <v>0</v>
      </c>
      <c r="T87" s="260">
        <v>0</v>
      </c>
      <c r="U87" s="261">
        <v>2750</v>
      </c>
    </row>
    <row r="88" spans="1:21">
      <c r="A88" s="189">
        <v>87</v>
      </c>
      <c r="B88" s="213" t="s">
        <v>994</v>
      </c>
      <c r="C88" s="213" t="s">
        <v>994</v>
      </c>
      <c r="D88" s="213" t="s">
        <v>994</v>
      </c>
      <c r="E88" s="257" t="s">
        <v>174</v>
      </c>
      <c r="F88" s="218" t="s">
        <v>175</v>
      </c>
      <c r="G88" s="219" t="s">
        <v>176</v>
      </c>
      <c r="H88" s="189" t="s">
        <v>672</v>
      </c>
      <c r="I88" s="214">
        <v>44032</v>
      </c>
      <c r="J88" s="258">
        <v>44029</v>
      </c>
      <c r="K88" s="255" t="s">
        <v>994</v>
      </c>
      <c r="L88" s="255">
        <v>94031090</v>
      </c>
      <c r="M88" s="9" t="s">
        <v>178</v>
      </c>
      <c r="N88" s="191" t="s">
        <v>265</v>
      </c>
      <c r="O88" s="215">
        <v>1</v>
      </c>
      <c r="P88" s="261">
        <v>2750</v>
      </c>
      <c r="Q88" s="102">
        <v>2750</v>
      </c>
      <c r="R88" s="260">
        <v>0</v>
      </c>
      <c r="S88" s="260">
        <v>0</v>
      </c>
      <c r="T88" s="260">
        <v>0</v>
      </c>
      <c r="U88" s="261">
        <v>2750</v>
      </c>
    </row>
    <row r="89" spans="1:21">
      <c r="A89" s="189">
        <v>88</v>
      </c>
      <c r="B89" s="213" t="s">
        <v>994</v>
      </c>
      <c r="C89" s="213" t="s">
        <v>994</v>
      </c>
      <c r="D89" s="213" t="s">
        <v>994</v>
      </c>
      <c r="E89" s="257" t="s">
        <v>174</v>
      </c>
      <c r="F89" s="218" t="s">
        <v>175</v>
      </c>
      <c r="G89" s="219" t="s">
        <v>176</v>
      </c>
      <c r="H89" s="189" t="s">
        <v>673</v>
      </c>
      <c r="I89" s="214">
        <v>44032</v>
      </c>
      <c r="J89" s="258">
        <v>44029</v>
      </c>
      <c r="K89" s="255" t="s">
        <v>994</v>
      </c>
      <c r="L89" s="255">
        <v>94031090</v>
      </c>
      <c r="M89" s="9" t="s">
        <v>178</v>
      </c>
      <c r="N89" s="191" t="s">
        <v>266</v>
      </c>
      <c r="O89" s="215">
        <v>1</v>
      </c>
      <c r="P89" s="261">
        <v>2750</v>
      </c>
      <c r="Q89" s="102">
        <v>2750</v>
      </c>
      <c r="R89" s="260">
        <v>0</v>
      </c>
      <c r="S89" s="260">
        <v>0</v>
      </c>
      <c r="T89" s="260">
        <v>0</v>
      </c>
      <c r="U89" s="261">
        <v>2750</v>
      </c>
    </row>
    <row r="90" spans="1:21">
      <c r="A90" s="256">
        <v>89</v>
      </c>
      <c r="B90" s="213" t="s">
        <v>994</v>
      </c>
      <c r="C90" s="213" t="s">
        <v>994</v>
      </c>
      <c r="D90" s="213" t="s">
        <v>994</v>
      </c>
      <c r="E90" s="257" t="s">
        <v>174</v>
      </c>
      <c r="F90" s="218" t="s">
        <v>175</v>
      </c>
      <c r="G90" s="219" t="s">
        <v>176</v>
      </c>
      <c r="H90" s="189" t="s">
        <v>674</v>
      </c>
      <c r="I90" s="214">
        <v>44032</v>
      </c>
      <c r="J90" s="258">
        <v>44029</v>
      </c>
      <c r="K90" s="255" t="s">
        <v>994</v>
      </c>
      <c r="L90" s="255">
        <v>94031090</v>
      </c>
      <c r="M90" s="9" t="s">
        <v>178</v>
      </c>
      <c r="N90" s="191" t="s">
        <v>267</v>
      </c>
      <c r="O90" s="215">
        <v>1</v>
      </c>
      <c r="P90" s="261">
        <v>2750</v>
      </c>
      <c r="Q90" s="102">
        <v>2750</v>
      </c>
      <c r="R90" s="260">
        <v>0</v>
      </c>
      <c r="S90" s="260">
        <v>0</v>
      </c>
      <c r="T90" s="260">
        <v>0</v>
      </c>
      <c r="U90" s="261">
        <v>2750</v>
      </c>
    </row>
    <row r="91" spans="1:21">
      <c r="A91" s="251">
        <v>90</v>
      </c>
      <c r="B91" s="213" t="s">
        <v>994</v>
      </c>
      <c r="C91" s="213" t="s">
        <v>994</v>
      </c>
      <c r="D91" s="213" t="s">
        <v>994</v>
      </c>
      <c r="E91" s="257" t="s">
        <v>174</v>
      </c>
      <c r="F91" s="218" t="s">
        <v>175</v>
      </c>
      <c r="G91" s="219" t="s">
        <v>176</v>
      </c>
      <c r="H91" s="189" t="s">
        <v>675</v>
      </c>
      <c r="I91" s="214">
        <v>44032</v>
      </c>
      <c r="J91" s="258">
        <v>44029</v>
      </c>
      <c r="K91" s="255" t="s">
        <v>994</v>
      </c>
      <c r="L91" s="255">
        <v>94031090</v>
      </c>
      <c r="M91" s="9" t="s">
        <v>178</v>
      </c>
      <c r="N91" s="191" t="s">
        <v>268</v>
      </c>
      <c r="O91" s="215">
        <v>1</v>
      </c>
      <c r="P91" s="261">
        <v>2750</v>
      </c>
      <c r="Q91" s="102">
        <v>2750</v>
      </c>
      <c r="R91" s="260">
        <v>0</v>
      </c>
      <c r="S91" s="260">
        <v>0</v>
      </c>
      <c r="T91" s="260">
        <v>0</v>
      </c>
      <c r="U91" s="261">
        <v>2750</v>
      </c>
    </row>
    <row r="92" spans="1:21">
      <c r="A92" s="251">
        <v>91</v>
      </c>
      <c r="B92" s="213" t="s">
        <v>994</v>
      </c>
      <c r="C92" s="213" t="s">
        <v>994</v>
      </c>
      <c r="D92" s="213" t="s">
        <v>994</v>
      </c>
      <c r="E92" s="257" t="s">
        <v>174</v>
      </c>
      <c r="F92" s="218" t="s">
        <v>175</v>
      </c>
      <c r="G92" s="219" t="s">
        <v>176</v>
      </c>
      <c r="H92" s="189" t="s">
        <v>676</v>
      </c>
      <c r="I92" s="214">
        <v>44032</v>
      </c>
      <c r="J92" s="258">
        <v>44029</v>
      </c>
      <c r="K92" s="255" t="s">
        <v>994</v>
      </c>
      <c r="L92" s="255">
        <v>94031090</v>
      </c>
      <c r="M92" s="9" t="s">
        <v>178</v>
      </c>
      <c r="N92" s="191" t="s">
        <v>269</v>
      </c>
      <c r="O92" s="215">
        <v>1</v>
      </c>
      <c r="P92" s="261">
        <v>2750</v>
      </c>
      <c r="Q92" s="102">
        <v>2750</v>
      </c>
      <c r="R92" s="260">
        <v>0</v>
      </c>
      <c r="S92" s="260">
        <v>0</v>
      </c>
      <c r="T92" s="260">
        <v>0</v>
      </c>
      <c r="U92" s="261">
        <v>2750</v>
      </c>
    </row>
    <row r="93" spans="1:21">
      <c r="A93" s="189">
        <v>92</v>
      </c>
      <c r="B93" s="213" t="s">
        <v>994</v>
      </c>
      <c r="C93" s="213" t="s">
        <v>994</v>
      </c>
      <c r="D93" s="213" t="s">
        <v>994</v>
      </c>
      <c r="E93" s="257" t="s">
        <v>174</v>
      </c>
      <c r="F93" s="218" t="s">
        <v>175</v>
      </c>
      <c r="G93" s="219" t="s">
        <v>176</v>
      </c>
      <c r="H93" s="189" t="s">
        <v>677</v>
      </c>
      <c r="I93" s="214">
        <v>44032</v>
      </c>
      <c r="J93" s="258">
        <v>44029</v>
      </c>
      <c r="K93" s="255" t="s">
        <v>994</v>
      </c>
      <c r="L93" s="255">
        <v>94031090</v>
      </c>
      <c r="M93" s="9" t="s">
        <v>178</v>
      </c>
      <c r="N93" s="191" t="s">
        <v>270</v>
      </c>
      <c r="O93" s="215">
        <v>1</v>
      </c>
      <c r="P93" s="261">
        <v>2750</v>
      </c>
      <c r="Q93" s="102">
        <v>2750</v>
      </c>
      <c r="R93" s="260">
        <v>0</v>
      </c>
      <c r="S93" s="260">
        <v>0</v>
      </c>
      <c r="T93" s="260">
        <v>0</v>
      </c>
      <c r="U93" s="261">
        <v>2750</v>
      </c>
    </row>
    <row r="94" spans="1:21">
      <c r="A94" s="189">
        <v>93</v>
      </c>
      <c r="B94" s="213" t="s">
        <v>994</v>
      </c>
      <c r="C94" s="213" t="s">
        <v>994</v>
      </c>
      <c r="D94" s="213" t="s">
        <v>994</v>
      </c>
      <c r="E94" s="257" t="s">
        <v>174</v>
      </c>
      <c r="F94" s="218" t="s">
        <v>175</v>
      </c>
      <c r="G94" s="219" t="s">
        <v>176</v>
      </c>
      <c r="H94" s="189" t="s">
        <v>678</v>
      </c>
      <c r="I94" s="214">
        <v>44032</v>
      </c>
      <c r="J94" s="258">
        <v>44029</v>
      </c>
      <c r="K94" s="255" t="s">
        <v>994</v>
      </c>
      <c r="L94" s="255">
        <v>94031090</v>
      </c>
      <c r="M94" s="9" t="s">
        <v>178</v>
      </c>
      <c r="N94" s="191" t="s">
        <v>271</v>
      </c>
      <c r="O94" s="215">
        <v>1</v>
      </c>
      <c r="P94" s="261">
        <v>2750</v>
      </c>
      <c r="Q94" s="102">
        <v>2750</v>
      </c>
      <c r="R94" s="260">
        <v>0</v>
      </c>
      <c r="S94" s="260">
        <v>0</v>
      </c>
      <c r="T94" s="260">
        <v>0</v>
      </c>
      <c r="U94" s="261">
        <v>2750</v>
      </c>
    </row>
    <row r="95" spans="1:21">
      <c r="A95" s="189">
        <v>94</v>
      </c>
      <c r="B95" s="213" t="s">
        <v>994</v>
      </c>
      <c r="C95" s="213" t="s">
        <v>994</v>
      </c>
      <c r="D95" s="213" t="s">
        <v>994</v>
      </c>
      <c r="E95" s="257" t="s">
        <v>174</v>
      </c>
      <c r="F95" s="218" t="s">
        <v>175</v>
      </c>
      <c r="G95" s="219" t="s">
        <v>176</v>
      </c>
      <c r="H95" s="189" t="s">
        <v>679</v>
      </c>
      <c r="I95" s="214">
        <v>44032</v>
      </c>
      <c r="J95" s="258">
        <v>44029</v>
      </c>
      <c r="K95" s="255" t="s">
        <v>994</v>
      </c>
      <c r="L95" s="255">
        <v>94031090</v>
      </c>
      <c r="M95" s="9" t="s">
        <v>178</v>
      </c>
      <c r="N95" s="191" t="s">
        <v>272</v>
      </c>
      <c r="O95" s="215">
        <v>1</v>
      </c>
      <c r="P95" s="261">
        <v>2750</v>
      </c>
      <c r="Q95" s="102">
        <v>2750</v>
      </c>
      <c r="R95" s="260">
        <v>0</v>
      </c>
      <c r="S95" s="260">
        <v>0</v>
      </c>
      <c r="T95" s="260">
        <v>0</v>
      </c>
      <c r="U95" s="261">
        <v>2750</v>
      </c>
    </row>
    <row r="96" spans="1:21">
      <c r="A96" s="256">
        <v>95</v>
      </c>
      <c r="B96" s="213" t="s">
        <v>994</v>
      </c>
      <c r="C96" s="213" t="s">
        <v>994</v>
      </c>
      <c r="D96" s="213" t="s">
        <v>994</v>
      </c>
      <c r="E96" s="257" t="s">
        <v>174</v>
      </c>
      <c r="F96" s="218" t="s">
        <v>175</v>
      </c>
      <c r="G96" s="219" t="s">
        <v>176</v>
      </c>
      <c r="H96" s="189" t="s">
        <v>680</v>
      </c>
      <c r="I96" s="214">
        <v>44032</v>
      </c>
      <c r="J96" s="258">
        <v>44029</v>
      </c>
      <c r="K96" s="255" t="s">
        <v>994</v>
      </c>
      <c r="L96" s="255">
        <v>94031090</v>
      </c>
      <c r="M96" s="9" t="s">
        <v>178</v>
      </c>
      <c r="N96" s="191" t="s">
        <v>273</v>
      </c>
      <c r="O96" s="215">
        <v>1</v>
      </c>
      <c r="P96" s="261">
        <v>2750</v>
      </c>
      <c r="Q96" s="102">
        <v>2750</v>
      </c>
      <c r="R96" s="260">
        <v>0</v>
      </c>
      <c r="S96" s="260">
        <v>0</v>
      </c>
      <c r="T96" s="260">
        <v>0</v>
      </c>
      <c r="U96" s="261">
        <v>2750</v>
      </c>
    </row>
    <row r="97" spans="1:21">
      <c r="A97" s="251">
        <v>96</v>
      </c>
      <c r="B97" s="213" t="s">
        <v>994</v>
      </c>
      <c r="C97" s="213" t="s">
        <v>994</v>
      </c>
      <c r="D97" s="213" t="s">
        <v>994</v>
      </c>
      <c r="E97" s="257" t="s">
        <v>174</v>
      </c>
      <c r="F97" s="218" t="s">
        <v>175</v>
      </c>
      <c r="G97" s="219" t="s">
        <v>176</v>
      </c>
      <c r="H97" s="189" t="s">
        <v>681</v>
      </c>
      <c r="I97" s="214">
        <v>44032</v>
      </c>
      <c r="J97" s="258">
        <v>44029</v>
      </c>
      <c r="K97" s="255" t="s">
        <v>994</v>
      </c>
      <c r="L97" s="255">
        <v>94031090</v>
      </c>
      <c r="M97" s="9" t="s">
        <v>178</v>
      </c>
      <c r="N97" s="191" t="s">
        <v>274</v>
      </c>
      <c r="O97" s="215">
        <v>1</v>
      </c>
      <c r="P97" s="261">
        <v>2750</v>
      </c>
      <c r="Q97" s="102">
        <v>2750</v>
      </c>
      <c r="R97" s="260">
        <v>0</v>
      </c>
      <c r="S97" s="260">
        <v>0</v>
      </c>
      <c r="T97" s="260">
        <v>0</v>
      </c>
      <c r="U97" s="261">
        <v>2750</v>
      </c>
    </row>
    <row r="98" spans="1:21">
      <c r="A98" s="251">
        <v>97</v>
      </c>
      <c r="B98" s="213" t="s">
        <v>994</v>
      </c>
      <c r="C98" s="213" t="s">
        <v>994</v>
      </c>
      <c r="D98" s="213" t="s">
        <v>994</v>
      </c>
      <c r="E98" s="257" t="s">
        <v>174</v>
      </c>
      <c r="F98" s="218" t="s">
        <v>175</v>
      </c>
      <c r="G98" s="219" t="s">
        <v>176</v>
      </c>
      <c r="H98" s="189" t="s">
        <v>682</v>
      </c>
      <c r="I98" s="214">
        <v>44032</v>
      </c>
      <c r="J98" s="258">
        <v>44029</v>
      </c>
      <c r="K98" s="255" t="s">
        <v>994</v>
      </c>
      <c r="L98" s="255">
        <v>94031090</v>
      </c>
      <c r="M98" s="9" t="s">
        <v>178</v>
      </c>
      <c r="N98" s="191" t="s">
        <v>275</v>
      </c>
      <c r="O98" s="215">
        <v>1</v>
      </c>
      <c r="P98" s="261">
        <v>2750</v>
      </c>
      <c r="Q98" s="102">
        <v>2750</v>
      </c>
      <c r="R98" s="260">
        <v>0</v>
      </c>
      <c r="S98" s="260">
        <v>0</v>
      </c>
      <c r="T98" s="260">
        <v>0</v>
      </c>
      <c r="U98" s="261">
        <v>2750</v>
      </c>
    </row>
    <row r="99" spans="1:21">
      <c r="A99" s="189">
        <v>98</v>
      </c>
      <c r="B99" s="213" t="s">
        <v>994</v>
      </c>
      <c r="C99" s="213" t="s">
        <v>994</v>
      </c>
      <c r="D99" s="213" t="s">
        <v>994</v>
      </c>
      <c r="E99" s="257" t="s">
        <v>174</v>
      </c>
      <c r="F99" s="218" t="s">
        <v>175</v>
      </c>
      <c r="G99" s="219" t="s">
        <v>176</v>
      </c>
      <c r="H99" s="189" t="s">
        <v>683</v>
      </c>
      <c r="I99" s="214">
        <v>44032</v>
      </c>
      <c r="J99" s="258">
        <v>44029</v>
      </c>
      <c r="K99" s="255" t="s">
        <v>994</v>
      </c>
      <c r="L99" s="255">
        <v>94031090</v>
      </c>
      <c r="M99" s="9" t="s">
        <v>178</v>
      </c>
      <c r="N99" s="191" t="s">
        <v>276</v>
      </c>
      <c r="O99" s="215">
        <v>1</v>
      </c>
      <c r="P99" s="261">
        <v>2750</v>
      </c>
      <c r="Q99" s="102">
        <v>2750</v>
      </c>
      <c r="R99" s="260">
        <v>0</v>
      </c>
      <c r="S99" s="260">
        <v>0</v>
      </c>
      <c r="T99" s="260">
        <v>0</v>
      </c>
      <c r="U99" s="261">
        <v>2750</v>
      </c>
    </row>
    <row r="100" spans="1:21">
      <c r="A100" s="189">
        <v>99</v>
      </c>
      <c r="B100" s="213" t="s">
        <v>994</v>
      </c>
      <c r="C100" s="213" t="s">
        <v>994</v>
      </c>
      <c r="D100" s="213" t="s">
        <v>994</v>
      </c>
      <c r="E100" s="257" t="s">
        <v>174</v>
      </c>
      <c r="F100" s="218" t="s">
        <v>175</v>
      </c>
      <c r="G100" s="219" t="s">
        <v>176</v>
      </c>
      <c r="H100" s="189" t="s">
        <v>684</v>
      </c>
      <c r="I100" s="214">
        <v>44032</v>
      </c>
      <c r="J100" s="258">
        <v>44029</v>
      </c>
      <c r="K100" s="255" t="s">
        <v>994</v>
      </c>
      <c r="L100" s="255">
        <v>94031090</v>
      </c>
      <c r="M100" s="9" t="s">
        <v>178</v>
      </c>
      <c r="N100" s="191" t="s">
        <v>277</v>
      </c>
      <c r="O100" s="215">
        <v>1</v>
      </c>
      <c r="P100" s="261">
        <v>2750</v>
      </c>
      <c r="Q100" s="102">
        <v>2750</v>
      </c>
      <c r="R100" s="260">
        <v>0</v>
      </c>
      <c r="S100" s="260">
        <v>0</v>
      </c>
      <c r="T100" s="260">
        <v>0</v>
      </c>
      <c r="U100" s="261">
        <v>2750</v>
      </c>
    </row>
    <row r="101" spans="1:21">
      <c r="A101" s="189">
        <v>100</v>
      </c>
      <c r="B101" s="213" t="s">
        <v>994</v>
      </c>
      <c r="C101" s="213" t="s">
        <v>994</v>
      </c>
      <c r="D101" s="213" t="s">
        <v>994</v>
      </c>
      <c r="E101" s="257" t="s">
        <v>174</v>
      </c>
      <c r="F101" s="218" t="s">
        <v>175</v>
      </c>
      <c r="G101" s="219" t="s">
        <v>176</v>
      </c>
      <c r="H101" s="189" t="s">
        <v>685</v>
      </c>
      <c r="I101" s="214">
        <v>44032</v>
      </c>
      <c r="J101" s="258">
        <v>44029</v>
      </c>
      <c r="K101" s="255" t="s">
        <v>994</v>
      </c>
      <c r="L101" s="255">
        <v>94031090</v>
      </c>
      <c r="M101" s="9" t="s">
        <v>178</v>
      </c>
      <c r="N101" s="191" t="s">
        <v>278</v>
      </c>
      <c r="O101" s="215">
        <v>1</v>
      </c>
      <c r="P101" s="261">
        <v>2750</v>
      </c>
      <c r="Q101" s="102">
        <v>2750</v>
      </c>
      <c r="R101" s="260">
        <v>0</v>
      </c>
      <c r="S101" s="260">
        <v>0</v>
      </c>
      <c r="T101" s="260">
        <v>0</v>
      </c>
      <c r="U101" s="261">
        <v>2750</v>
      </c>
    </row>
    <row r="102" spans="1:21">
      <c r="A102" s="256">
        <v>101</v>
      </c>
      <c r="B102" s="213" t="s">
        <v>994</v>
      </c>
      <c r="C102" s="213" t="s">
        <v>994</v>
      </c>
      <c r="D102" s="213" t="s">
        <v>994</v>
      </c>
      <c r="E102" s="257" t="s">
        <v>174</v>
      </c>
      <c r="F102" s="218" t="s">
        <v>175</v>
      </c>
      <c r="G102" s="219" t="s">
        <v>176</v>
      </c>
      <c r="H102" s="189" t="s">
        <v>686</v>
      </c>
      <c r="I102" s="214">
        <v>44032</v>
      </c>
      <c r="J102" s="258">
        <v>44029</v>
      </c>
      <c r="K102" s="255" t="s">
        <v>994</v>
      </c>
      <c r="L102" s="255">
        <v>94031090</v>
      </c>
      <c r="M102" s="9" t="s">
        <v>178</v>
      </c>
      <c r="N102" s="191" t="s">
        <v>279</v>
      </c>
      <c r="O102" s="215">
        <v>1</v>
      </c>
      <c r="P102" s="261">
        <v>2750</v>
      </c>
      <c r="Q102" s="102">
        <v>2750</v>
      </c>
      <c r="R102" s="260">
        <v>0</v>
      </c>
      <c r="S102" s="260">
        <v>0</v>
      </c>
      <c r="T102" s="260">
        <v>0</v>
      </c>
      <c r="U102" s="261">
        <v>2750</v>
      </c>
    </row>
    <row r="103" spans="1:21">
      <c r="A103" s="251">
        <v>102</v>
      </c>
      <c r="B103" s="213" t="s">
        <v>994</v>
      </c>
      <c r="C103" s="213" t="s">
        <v>994</v>
      </c>
      <c r="D103" s="213" t="s">
        <v>994</v>
      </c>
      <c r="E103" s="257" t="s">
        <v>174</v>
      </c>
      <c r="F103" s="218" t="s">
        <v>175</v>
      </c>
      <c r="G103" s="219" t="s">
        <v>176</v>
      </c>
      <c r="H103" s="189" t="s">
        <v>687</v>
      </c>
      <c r="I103" s="214">
        <v>44032</v>
      </c>
      <c r="J103" s="258">
        <v>44029</v>
      </c>
      <c r="K103" s="255" t="s">
        <v>994</v>
      </c>
      <c r="L103" s="255">
        <v>94031090</v>
      </c>
      <c r="M103" s="9" t="s">
        <v>178</v>
      </c>
      <c r="N103" s="191" t="s">
        <v>280</v>
      </c>
      <c r="O103" s="215">
        <v>1</v>
      </c>
      <c r="P103" s="261">
        <v>2750</v>
      </c>
      <c r="Q103" s="102">
        <v>2750</v>
      </c>
      <c r="R103" s="260">
        <v>0</v>
      </c>
      <c r="S103" s="260">
        <v>0</v>
      </c>
      <c r="T103" s="260">
        <v>0</v>
      </c>
      <c r="U103" s="261">
        <v>2750</v>
      </c>
    </row>
    <row r="104" spans="1:21">
      <c r="A104" s="251">
        <v>103</v>
      </c>
      <c r="B104" s="213" t="s">
        <v>994</v>
      </c>
      <c r="C104" s="213" t="s">
        <v>994</v>
      </c>
      <c r="D104" s="213" t="s">
        <v>994</v>
      </c>
      <c r="E104" s="257" t="s">
        <v>174</v>
      </c>
      <c r="F104" s="218" t="s">
        <v>175</v>
      </c>
      <c r="G104" s="219" t="s">
        <v>176</v>
      </c>
      <c r="H104" s="189" t="s">
        <v>688</v>
      </c>
      <c r="I104" s="214">
        <v>44032</v>
      </c>
      <c r="J104" s="258">
        <v>44029</v>
      </c>
      <c r="K104" s="255" t="s">
        <v>994</v>
      </c>
      <c r="L104" s="255">
        <v>94031090</v>
      </c>
      <c r="M104" s="9" t="s">
        <v>178</v>
      </c>
      <c r="N104" s="191" t="s">
        <v>281</v>
      </c>
      <c r="O104" s="215">
        <v>1</v>
      </c>
      <c r="P104" s="261">
        <v>2750</v>
      </c>
      <c r="Q104" s="102">
        <v>2750</v>
      </c>
      <c r="R104" s="260">
        <v>0</v>
      </c>
      <c r="S104" s="260">
        <v>0</v>
      </c>
      <c r="T104" s="260">
        <v>0</v>
      </c>
      <c r="U104" s="261">
        <v>2750</v>
      </c>
    </row>
    <row r="105" spans="1:21">
      <c r="A105" s="189">
        <v>104</v>
      </c>
      <c r="B105" s="213" t="s">
        <v>994</v>
      </c>
      <c r="C105" s="213" t="s">
        <v>994</v>
      </c>
      <c r="D105" s="213" t="s">
        <v>994</v>
      </c>
      <c r="E105" s="257" t="s">
        <v>174</v>
      </c>
      <c r="F105" s="218" t="s">
        <v>175</v>
      </c>
      <c r="G105" s="219" t="s">
        <v>176</v>
      </c>
      <c r="H105" s="189" t="s">
        <v>689</v>
      </c>
      <c r="I105" s="214">
        <v>44032</v>
      </c>
      <c r="J105" s="258">
        <v>44029</v>
      </c>
      <c r="K105" s="255" t="s">
        <v>994</v>
      </c>
      <c r="L105" s="255">
        <v>94031090</v>
      </c>
      <c r="M105" s="9" t="s">
        <v>178</v>
      </c>
      <c r="N105" s="191" t="s">
        <v>282</v>
      </c>
      <c r="O105" s="215">
        <v>1</v>
      </c>
      <c r="P105" s="261">
        <v>2750</v>
      </c>
      <c r="Q105" s="102">
        <v>2750</v>
      </c>
      <c r="R105" s="260">
        <v>0</v>
      </c>
      <c r="S105" s="260">
        <v>0</v>
      </c>
      <c r="T105" s="260">
        <v>0</v>
      </c>
      <c r="U105" s="261">
        <v>2750</v>
      </c>
    </row>
    <row r="106" spans="1:21">
      <c r="A106" s="189">
        <v>105</v>
      </c>
      <c r="B106" s="213" t="s">
        <v>994</v>
      </c>
      <c r="C106" s="213" t="s">
        <v>994</v>
      </c>
      <c r="D106" s="213" t="s">
        <v>994</v>
      </c>
      <c r="E106" s="257" t="s">
        <v>174</v>
      </c>
      <c r="F106" s="218" t="s">
        <v>175</v>
      </c>
      <c r="G106" s="219" t="s">
        <v>176</v>
      </c>
      <c r="H106" s="189" t="s">
        <v>690</v>
      </c>
      <c r="I106" s="214">
        <v>44032</v>
      </c>
      <c r="J106" s="258">
        <v>44029</v>
      </c>
      <c r="K106" s="255" t="s">
        <v>994</v>
      </c>
      <c r="L106" s="255">
        <v>94031090</v>
      </c>
      <c r="M106" s="9" t="s">
        <v>178</v>
      </c>
      <c r="N106" s="191" t="s">
        <v>283</v>
      </c>
      <c r="O106" s="215">
        <v>1</v>
      </c>
      <c r="P106" s="261">
        <v>2750</v>
      </c>
      <c r="Q106" s="102">
        <v>2750</v>
      </c>
      <c r="R106" s="260">
        <v>0</v>
      </c>
      <c r="S106" s="260">
        <v>0</v>
      </c>
      <c r="T106" s="260">
        <v>0</v>
      </c>
      <c r="U106" s="261">
        <v>2750</v>
      </c>
    </row>
    <row r="107" spans="1:21">
      <c r="A107" s="189">
        <v>106</v>
      </c>
      <c r="B107" s="213" t="s">
        <v>994</v>
      </c>
      <c r="C107" s="213" t="s">
        <v>994</v>
      </c>
      <c r="D107" s="213" t="s">
        <v>994</v>
      </c>
      <c r="E107" s="257" t="s">
        <v>174</v>
      </c>
      <c r="F107" s="218" t="s">
        <v>175</v>
      </c>
      <c r="G107" s="219" t="s">
        <v>176</v>
      </c>
      <c r="H107" s="189" t="s">
        <v>691</v>
      </c>
      <c r="I107" s="214">
        <v>44032</v>
      </c>
      <c r="J107" s="258">
        <v>44029</v>
      </c>
      <c r="K107" s="255" t="s">
        <v>994</v>
      </c>
      <c r="L107" s="255">
        <v>94031090</v>
      </c>
      <c r="M107" s="9" t="s">
        <v>178</v>
      </c>
      <c r="N107" s="191" t="s">
        <v>284</v>
      </c>
      <c r="O107" s="215">
        <v>1</v>
      </c>
      <c r="P107" s="261">
        <v>2750</v>
      </c>
      <c r="Q107" s="102">
        <v>2750</v>
      </c>
      <c r="R107" s="260">
        <v>0</v>
      </c>
      <c r="S107" s="260">
        <v>0</v>
      </c>
      <c r="T107" s="260">
        <v>0</v>
      </c>
      <c r="U107" s="261">
        <v>2750</v>
      </c>
    </row>
    <row r="108" spans="1:21">
      <c r="A108" s="256">
        <v>107</v>
      </c>
      <c r="B108" s="213" t="s">
        <v>994</v>
      </c>
      <c r="C108" s="213" t="s">
        <v>994</v>
      </c>
      <c r="D108" s="213" t="s">
        <v>994</v>
      </c>
      <c r="E108" s="257" t="s">
        <v>174</v>
      </c>
      <c r="F108" s="218" t="s">
        <v>175</v>
      </c>
      <c r="G108" s="219" t="s">
        <v>176</v>
      </c>
      <c r="H108" s="189" t="s">
        <v>692</v>
      </c>
      <c r="I108" s="214">
        <v>44032</v>
      </c>
      <c r="J108" s="258">
        <v>44029</v>
      </c>
      <c r="K108" s="255" t="s">
        <v>994</v>
      </c>
      <c r="L108" s="255">
        <v>94031090</v>
      </c>
      <c r="M108" s="9" t="s">
        <v>178</v>
      </c>
      <c r="N108" s="191" t="s">
        <v>285</v>
      </c>
      <c r="O108" s="215">
        <v>1</v>
      </c>
      <c r="P108" s="261">
        <v>2750</v>
      </c>
      <c r="Q108" s="102">
        <v>2750</v>
      </c>
      <c r="R108" s="260">
        <v>0</v>
      </c>
      <c r="S108" s="260">
        <v>0</v>
      </c>
      <c r="T108" s="260">
        <v>0</v>
      </c>
      <c r="U108" s="261">
        <v>2750</v>
      </c>
    </row>
    <row r="109" spans="1:21">
      <c r="A109" s="251">
        <v>108</v>
      </c>
      <c r="B109" s="213" t="s">
        <v>994</v>
      </c>
      <c r="C109" s="213" t="s">
        <v>994</v>
      </c>
      <c r="D109" s="213" t="s">
        <v>994</v>
      </c>
      <c r="E109" s="257" t="s">
        <v>174</v>
      </c>
      <c r="F109" s="218" t="s">
        <v>175</v>
      </c>
      <c r="G109" s="219" t="s">
        <v>176</v>
      </c>
      <c r="H109" s="189" t="s">
        <v>693</v>
      </c>
      <c r="I109" s="214">
        <v>44032</v>
      </c>
      <c r="J109" s="258">
        <v>44029</v>
      </c>
      <c r="K109" s="255" t="s">
        <v>994</v>
      </c>
      <c r="L109" s="255">
        <v>94031090</v>
      </c>
      <c r="M109" s="9" t="s">
        <v>178</v>
      </c>
      <c r="N109" s="191" t="s">
        <v>286</v>
      </c>
      <c r="O109" s="215">
        <v>1</v>
      </c>
      <c r="P109" s="261">
        <v>2750</v>
      </c>
      <c r="Q109" s="102">
        <v>2750</v>
      </c>
      <c r="R109" s="260">
        <v>0</v>
      </c>
      <c r="S109" s="260">
        <v>0</v>
      </c>
      <c r="T109" s="260">
        <v>0</v>
      </c>
      <c r="U109" s="261">
        <v>2750</v>
      </c>
    </row>
    <row r="110" spans="1:21">
      <c r="A110" s="251">
        <v>109</v>
      </c>
      <c r="B110" s="213" t="s">
        <v>994</v>
      </c>
      <c r="C110" s="213" t="s">
        <v>994</v>
      </c>
      <c r="D110" s="213" t="s">
        <v>994</v>
      </c>
      <c r="E110" s="257" t="s">
        <v>174</v>
      </c>
      <c r="F110" s="218" t="s">
        <v>175</v>
      </c>
      <c r="G110" s="219" t="s">
        <v>176</v>
      </c>
      <c r="H110" s="189" t="s">
        <v>694</v>
      </c>
      <c r="I110" s="214">
        <v>44032</v>
      </c>
      <c r="J110" s="258">
        <v>44029</v>
      </c>
      <c r="K110" s="255" t="s">
        <v>994</v>
      </c>
      <c r="L110" s="255">
        <v>94031090</v>
      </c>
      <c r="M110" s="9" t="s">
        <v>178</v>
      </c>
      <c r="N110" s="191" t="s">
        <v>287</v>
      </c>
      <c r="O110" s="215">
        <v>1</v>
      </c>
      <c r="P110" s="261">
        <v>2750</v>
      </c>
      <c r="Q110" s="102">
        <v>2750</v>
      </c>
      <c r="R110" s="260">
        <v>0</v>
      </c>
      <c r="S110" s="260">
        <v>0</v>
      </c>
      <c r="T110" s="260">
        <v>0</v>
      </c>
      <c r="U110" s="261">
        <v>2750</v>
      </c>
    </row>
    <row r="111" spans="1:21">
      <c r="A111" s="189">
        <v>110</v>
      </c>
      <c r="B111" s="213" t="s">
        <v>994</v>
      </c>
      <c r="C111" s="213" t="s">
        <v>994</v>
      </c>
      <c r="D111" s="213" t="s">
        <v>994</v>
      </c>
      <c r="E111" s="257" t="s">
        <v>174</v>
      </c>
      <c r="F111" s="218" t="s">
        <v>175</v>
      </c>
      <c r="G111" s="219" t="s">
        <v>176</v>
      </c>
      <c r="H111" s="189" t="s">
        <v>695</v>
      </c>
      <c r="I111" s="214">
        <v>44032</v>
      </c>
      <c r="J111" s="258">
        <v>44029</v>
      </c>
      <c r="K111" s="255" t="s">
        <v>994</v>
      </c>
      <c r="L111" s="255">
        <v>94031090</v>
      </c>
      <c r="M111" s="9" t="s">
        <v>178</v>
      </c>
      <c r="N111" s="191" t="s">
        <v>288</v>
      </c>
      <c r="O111" s="215">
        <v>1</v>
      </c>
      <c r="P111" s="261">
        <v>2750</v>
      </c>
      <c r="Q111" s="102">
        <v>2750</v>
      </c>
      <c r="R111" s="260">
        <v>0</v>
      </c>
      <c r="S111" s="260">
        <v>0</v>
      </c>
      <c r="T111" s="260">
        <v>0</v>
      </c>
      <c r="U111" s="261">
        <v>2750</v>
      </c>
    </row>
    <row r="112" spans="1:21">
      <c r="A112" s="189">
        <v>111</v>
      </c>
      <c r="B112" s="213" t="s">
        <v>994</v>
      </c>
      <c r="C112" s="213" t="s">
        <v>994</v>
      </c>
      <c r="D112" s="213" t="s">
        <v>994</v>
      </c>
      <c r="E112" s="257" t="s">
        <v>174</v>
      </c>
      <c r="F112" s="218" t="s">
        <v>175</v>
      </c>
      <c r="G112" s="219" t="s">
        <v>176</v>
      </c>
      <c r="H112" s="189" t="s">
        <v>696</v>
      </c>
      <c r="I112" s="214">
        <v>44032</v>
      </c>
      <c r="J112" s="258">
        <v>44029</v>
      </c>
      <c r="K112" s="255" t="s">
        <v>994</v>
      </c>
      <c r="L112" s="255">
        <v>94031090</v>
      </c>
      <c r="M112" s="9" t="s">
        <v>178</v>
      </c>
      <c r="N112" s="191" t="s">
        <v>289</v>
      </c>
      <c r="O112" s="215">
        <v>1</v>
      </c>
      <c r="P112" s="261">
        <v>2750</v>
      </c>
      <c r="Q112" s="102">
        <v>2750</v>
      </c>
      <c r="R112" s="260">
        <v>0</v>
      </c>
      <c r="S112" s="260">
        <v>0</v>
      </c>
      <c r="T112" s="260">
        <v>0</v>
      </c>
      <c r="U112" s="261">
        <v>2750</v>
      </c>
    </row>
    <row r="113" spans="1:21">
      <c r="A113" s="189">
        <v>112</v>
      </c>
      <c r="B113" s="213" t="s">
        <v>994</v>
      </c>
      <c r="C113" s="213" t="s">
        <v>994</v>
      </c>
      <c r="D113" s="213" t="s">
        <v>994</v>
      </c>
      <c r="E113" s="257" t="s">
        <v>174</v>
      </c>
      <c r="F113" s="218" t="s">
        <v>175</v>
      </c>
      <c r="G113" s="219" t="s">
        <v>176</v>
      </c>
      <c r="H113" s="189" t="s">
        <v>697</v>
      </c>
      <c r="I113" s="214">
        <v>44032</v>
      </c>
      <c r="J113" s="258">
        <v>44029</v>
      </c>
      <c r="K113" s="255" t="s">
        <v>994</v>
      </c>
      <c r="L113" s="255">
        <v>94031090</v>
      </c>
      <c r="M113" s="9" t="s">
        <v>178</v>
      </c>
      <c r="N113" s="191" t="s">
        <v>290</v>
      </c>
      <c r="O113" s="215">
        <v>1</v>
      </c>
      <c r="P113" s="261">
        <v>2750</v>
      </c>
      <c r="Q113" s="102">
        <v>2750</v>
      </c>
      <c r="R113" s="260">
        <v>0</v>
      </c>
      <c r="S113" s="260">
        <v>0</v>
      </c>
      <c r="T113" s="260">
        <v>0</v>
      </c>
      <c r="U113" s="261">
        <v>2750</v>
      </c>
    </row>
    <row r="114" spans="1:21">
      <c r="A114" s="256">
        <v>113</v>
      </c>
      <c r="B114" s="213" t="s">
        <v>994</v>
      </c>
      <c r="C114" s="213" t="s">
        <v>994</v>
      </c>
      <c r="D114" s="213" t="s">
        <v>994</v>
      </c>
      <c r="E114" s="257" t="s">
        <v>174</v>
      </c>
      <c r="F114" s="218" t="s">
        <v>175</v>
      </c>
      <c r="G114" s="219" t="s">
        <v>176</v>
      </c>
      <c r="H114" s="189" t="s">
        <v>698</v>
      </c>
      <c r="I114" s="214">
        <v>44032</v>
      </c>
      <c r="J114" s="258">
        <v>44029</v>
      </c>
      <c r="K114" s="255" t="s">
        <v>994</v>
      </c>
      <c r="L114" s="255">
        <v>94031090</v>
      </c>
      <c r="M114" s="9" t="s">
        <v>178</v>
      </c>
      <c r="N114" s="191" t="s">
        <v>291</v>
      </c>
      <c r="O114" s="215">
        <v>1</v>
      </c>
      <c r="P114" s="261">
        <v>2750</v>
      </c>
      <c r="Q114" s="102">
        <v>2750</v>
      </c>
      <c r="R114" s="260">
        <v>0</v>
      </c>
      <c r="S114" s="260">
        <v>0</v>
      </c>
      <c r="T114" s="260">
        <v>0</v>
      </c>
      <c r="U114" s="261">
        <v>2750</v>
      </c>
    </row>
    <row r="115" spans="1:21">
      <c r="A115" s="251">
        <v>114</v>
      </c>
      <c r="B115" s="213" t="s">
        <v>994</v>
      </c>
      <c r="C115" s="213" t="s">
        <v>994</v>
      </c>
      <c r="D115" s="213" t="s">
        <v>994</v>
      </c>
      <c r="E115" s="257" t="s">
        <v>174</v>
      </c>
      <c r="F115" s="218" t="s">
        <v>175</v>
      </c>
      <c r="G115" s="219" t="s">
        <v>176</v>
      </c>
      <c r="H115" s="189" t="s">
        <v>699</v>
      </c>
      <c r="I115" s="214">
        <v>44032</v>
      </c>
      <c r="J115" s="258">
        <v>44029</v>
      </c>
      <c r="K115" s="255" t="s">
        <v>994</v>
      </c>
      <c r="L115" s="255">
        <v>94031090</v>
      </c>
      <c r="M115" s="9" t="s">
        <v>178</v>
      </c>
      <c r="N115" s="191" t="s">
        <v>292</v>
      </c>
      <c r="O115" s="215">
        <v>1</v>
      </c>
      <c r="P115" s="261">
        <v>2750</v>
      </c>
      <c r="Q115" s="102">
        <v>2750</v>
      </c>
      <c r="R115" s="260">
        <v>0</v>
      </c>
      <c r="S115" s="260">
        <v>0</v>
      </c>
      <c r="T115" s="260">
        <v>0</v>
      </c>
      <c r="U115" s="261">
        <v>2750</v>
      </c>
    </row>
    <row r="116" spans="1:21">
      <c r="A116" s="251">
        <v>115</v>
      </c>
      <c r="B116" s="213" t="s">
        <v>994</v>
      </c>
      <c r="C116" s="213" t="s">
        <v>994</v>
      </c>
      <c r="D116" s="213" t="s">
        <v>994</v>
      </c>
      <c r="E116" s="257" t="s">
        <v>174</v>
      </c>
      <c r="F116" s="218" t="s">
        <v>175</v>
      </c>
      <c r="G116" s="219" t="s">
        <v>176</v>
      </c>
      <c r="H116" s="189" t="s">
        <v>700</v>
      </c>
      <c r="I116" s="214">
        <v>44032</v>
      </c>
      <c r="J116" s="258">
        <v>44029</v>
      </c>
      <c r="K116" s="255" t="s">
        <v>994</v>
      </c>
      <c r="L116" s="255">
        <v>94031090</v>
      </c>
      <c r="M116" s="9" t="s">
        <v>178</v>
      </c>
      <c r="N116" s="191" t="s">
        <v>293</v>
      </c>
      <c r="O116" s="215">
        <v>1</v>
      </c>
      <c r="P116" s="261">
        <v>2750</v>
      </c>
      <c r="Q116" s="102">
        <v>2750</v>
      </c>
      <c r="R116" s="260">
        <v>0</v>
      </c>
      <c r="S116" s="260">
        <v>0</v>
      </c>
      <c r="T116" s="260">
        <v>0</v>
      </c>
      <c r="U116" s="261">
        <v>2750</v>
      </c>
    </row>
    <row r="117" spans="1:21">
      <c r="A117" s="189">
        <v>116</v>
      </c>
      <c r="B117" s="213" t="s">
        <v>994</v>
      </c>
      <c r="C117" s="213" t="s">
        <v>994</v>
      </c>
      <c r="D117" s="213" t="s">
        <v>994</v>
      </c>
      <c r="E117" s="257" t="s">
        <v>174</v>
      </c>
      <c r="F117" s="218" t="s">
        <v>175</v>
      </c>
      <c r="G117" s="219" t="s">
        <v>176</v>
      </c>
      <c r="H117" s="189" t="s">
        <v>701</v>
      </c>
      <c r="I117" s="214">
        <v>44032</v>
      </c>
      <c r="J117" s="258">
        <v>44029</v>
      </c>
      <c r="K117" s="255" t="s">
        <v>994</v>
      </c>
      <c r="L117" s="255">
        <v>94031090</v>
      </c>
      <c r="M117" s="9" t="s">
        <v>178</v>
      </c>
      <c r="N117" s="191" t="s">
        <v>294</v>
      </c>
      <c r="O117" s="215">
        <v>1</v>
      </c>
      <c r="P117" s="261">
        <v>2750</v>
      </c>
      <c r="Q117" s="102">
        <v>2750</v>
      </c>
      <c r="R117" s="260">
        <v>0</v>
      </c>
      <c r="S117" s="260">
        <v>0</v>
      </c>
      <c r="T117" s="260">
        <v>0</v>
      </c>
      <c r="U117" s="261">
        <v>2750</v>
      </c>
    </row>
    <row r="118" spans="1:21">
      <c r="A118" s="189">
        <v>117</v>
      </c>
      <c r="B118" s="213" t="s">
        <v>994</v>
      </c>
      <c r="C118" s="213" t="s">
        <v>994</v>
      </c>
      <c r="D118" s="213" t="s">
        <v>994</v>
      </c>
      <c r="E118" s="257" t="s">
        <v>174</v>
      </c>
      <c r="F118" s="218" t="s">
        <v>175</v>
      </c>
      <c r="G118" s="219" t="s">
        <v>176</v>
      </c>
      <c r="H118" s="189" t="s">
        <v>702</v>
      </c>
      <c r="I118" s="214">
        <v>44032</v>
      </c>
      <c r="J118" s="258">
        <v>44029</v>
      </c>
      <c r="K118" s="255" t="s">
        <v>994</v>
      </c>
      <c r="L118" s="255">
        <v>94031090</v>
      </c>
      <c r="M118" s="9" t="s">
        <v>178</v>
      </c>
      <c r="N118" s="191" t="s">
        <v>295</v>
      </c>
      <c r="O118" s="215">
        <v>1</v>
      </c>
      <c r="P118" s="261">
        <v>2750</v>
      </c>
      <c r="Q118" s="102">
        <v>2750</v>
      </c>
      <c r="R118" s="260">
        <v>0</v>
      </c>
      <c r="S118" s="260">
        <v>0</v>
      </c>
      <c r="T118" s="260">
        <v>0</v>
      </c>
      <c r="U118" s="261">
        <v>2750</v>
      </c>
    </row>
    <row r="119" spans="1:21">
      <c r="A119" s="189">
        <v>118</v>
      </c>
      <c r="B119" s="213" t="s">
        <v>994</v>
      </c>
      <c r="C119" s="213" t="s">
        <v>994</v>
      </c>
      <c r="D119" s="213" t="s">
        <v>994</v>
      </c>
      <c r="E119" s="257" t="s">
        <v>174</v>
      </c>
      <c r="F119" s="218" t="s">
        <v>175</v>
      </c>
      <c r="G119" s="219" t="s">
        <v>176</v>
      </c>
      <c r="H119" s="189" t="s">
        <v>703</v>
      </c>
      <c r="I119" s="214">
        <v>44032</v>
      </c>
      <c r="J119" s="258">
        <v>44029</v>
      </c>
      <c r="K119" s="255" t="s">
        <v>994</v>
      </c>
      <c r="L119" s="255">
        <v>94031090</v>
      </c>
      <c r="M119" s="9" t="s">
        <v>178</v>
      </c>
      <c r="N119" s="191" t="s">
        <v>296</v>
      </c>
      <c r="O119" s="215">
        <v>1</v>
      </c>
      <c r="P119" s="261">
        <v>2750</v>
      </c>
      <c r="Q119" s="102">
        <v>2750</v>
      </c>
      <c r="R119" s="260">
        <v>0</v>
      </c>
      <c r="S119" s="260">
        <v>0</v>
      </c>
      <c r="T119" s="260">
        <v>0</v>
      </c>
      <c r="U119" s="261">
        <v>2750</v>
      </c>
    </row>
    <row r="120" spans="1:21">
      <c r="A120" s="256">
        <v>119</v>
      </c>
      <c r="B120" s="213" t="s">
        <v>994</v>
      </c>
      <c r="C120" s="213" t="s">
        <v>994</v>
      </c>
      <c r="D120" s="213" t="s">
        <v>994</v>
      </c>
      <c r="E120" s="257" t="s">
        <v>174</v>
      </c>
      <c r="F120" s="218" t="s">
        <v>175</v>
      </c>
      <c r="G120" s="219" t="s">
        <v>176</v>
      </c>
      <c r="H120" s="189" t="s">
        <v>704</v>
      </c>
      <c r="I120" s="214">
        <v>44032</v>
      </c>
      <c r="J120" s="258">
        <v>44029</v>
      </c>
      <c r="K120" s="255" t="s">
        <v>994</v>
      </c>
      <c r="L120" s="255">
        <v>94031090</v>
      </c>
      <c r="M120" s="9" t="s">
        <v>178</v>
      </c>
      <c r="N120" s="191" t="s">
        <v>297</v>
      </c>
      <c r="O120" s="215">
        <v>1</v>
      </c>
      <c r="P120" s="261">
        <v>2750</v>
      </c>
      <c r="Q120" s="102">
        <v>2750</v>
      </c>
      <c r="R120" s="260">
        <v>0</v>
      </c>
      <c r="S120" s="260">
        <v>0</v>
      </c>
      <c r="T120" s="260">
        <v>0</v>
      </c>
      <c r="U120" s="261">
        <v>2750</v>
      </c>
    </row>
    <row r="121" spans="1:21">
      <c r="A121" s="251">
        <v>120</v>
      </c>
      <c r="B121" s="213" t="s">
        <v>994</v>
      </c>
      <c r="C121" s="213" t="s">
        <v>994</v>
      </c>
      <c r="D121" s="213" t="s">
        <v>994</v>
      </c>
      <c r="E121" s="257" t="s">
        <v>174</v>
      </c>
      <c r="F121" s="218" t="s">
        <v>175</v>
      </c>
      <c r="G121" s="219" t="s">
        <v>176</v>
      </c>
      <c r="H121" s="189" t="s">
        <v>705</v>
      </c>
      <c r="I121" s="214">
        <v>44032</v>
      </c>
      <c r="J121" s="258">
        <v>44029</v>
      </c>
      <c r="K121" s="255" t="s">
        <v>994</v>
      </c>
      <c r="L121" s="255">
        <v>94031090</v>
      </c>
      <c r="M121" s="9" t="s">
        <v>178</v>
      </c>
      <c r="N121" s="191" t="s">
        <v>298</v>
      </c>
      <c r="O121" s="215">
        <v>1</v>
      </c>
      <c r="P121" s="261">
        <v>2750</v>
      </c>
      <c r="Q121" s="102">
        <v>2750</v>
      </c>
      <c r="R121" s="260">
        <v>0</v>
      </c>
      <c r="S121" s="260">
        <v>0</v>
      </c>
      <c r="T121" s="260">
        <v>0</v>
      </c>
      <c r="U121" s="261">
        <v>2750</v>
      </c>
    </row>
    <row r="122" spans="1:21">
      <c r="A122" s="251">
        <v>121</v>
      </c>
      <c r="B122" s="213" t="s">
        <v>994</v>
      </c>
      <c r="C122" s="213" t="s">
        <v>994</v>
      </c>
      <c r="D122" s="213" t="s">
        <v>994</v>
      </c>
      <c r="E122" s="257" t="s">
        <v>174</v>
      </c>
      <c r="F122" s="218" t="s">
        <v>175</v>
      </c>
      <c r="G122" s="219" t="s">
        <v>176</v>
      </c>
      <c r="H122" s="189" t="s">
        <v>706</v>
      </c>
      <c r="I122" s="214">
        <v>44032</v>
      </c>
      <c r="J122" s="258">
        <v>44029</v>
      </c>
      <c r="K122" s="255" t="s">
        <v>994</v>
      </c>
      <c r="L122" s="255">
        <v>94031090</v>
      </c>
      <c r="M122" s="9" t="s">
        <v>178</v>
      </c>
      <c r="N122" s="191" t="s">
        <v>299</v>
      </c>
      <c r="O122" s="215">
        <v>1</v>
      </c>
      <c r="P122" s="261">
        <v>2750</v>
      </c>
      <c r="Q122" s="102">
        <v>2750</v>
      </c>
      <c r="R122" s="260">
        <v>0</v>
      </c>
      <c r="S122" s="260">
        <v>0</v>
      </c>
      <c r="T122" s="260">
        <v>0</v>
      </c>
      <c r="U122" s="261">
        <v>2750</v>
      </c>
    </row>
    <row r="123" spans="1:21">
      <c r="A123" s="189">
        <v>122</v>
      </c>
      <c r="B123" s="213" t="s">
        <v>994</v>
      </c>
      <c r="C123" s="213" t="s">
        <v>994</v>
      </c>
      <c r="D123" s="213" t="s">
        <v>994</v>
      </c>
      <c r="E123" s="257" t="s">
        <v>174</v>
      </c>
      <c r="F123" s="218" t="s">
        <v>175</v>
      </c>
      <c r="G123" s="219" t="s">
        <v>176</v>
      </c>
      <c r="H123" s="189" t="s">
        <v>707</v>
      </c>
      <c r="I123" s="214">
        <v>44032</v>
      </c>
      <c r="J123" s="258">
        <v>44029</v>
      </c>
      <c r="K123" s="255" t="s">
        <v>994</v>
      </c>
      <c r="L123" s="255">
        <v>94031090</v>
      </c>
      <c r="M123" s="9" t="s">
        <v>178</v>
      </c>
      <c r="N123" s="191" t="s">
        <v>300</v>
      </c>
      <c r="O123" s="215">
        <v>1</v>
      </c>
      <c r="P123" s="261">
        <v>2750</v>
      </c>
      <c r="Q123" s="102">
        <v>2750</v>
      </c>
      <c r="R123" s="260">
        <v>0</v>
      </c>
      <c r="S123" s="260">
        <v>0</v>
      </c>
      <c r="T123" s="260">
        <v>0</v>
      </c>
      <c r="U123" s="261">
        <v>2750</v>
      </c>
    </row>
    <row r="124" spans="1:21">
      <c r="A124" s="189">
        <v>123</v>
      </c>
      <c r="B124" s="213" t="s">
        <v>994</v>
      </c>
      <c r="C124" s="213" t="s">
        <v>994</v>
      </c>
      <c r="D124" s="213" t="s">
        <v>994</v>
      </c>
      <c r="E124" s="257" t="s">
        <v>174</v>
      </c>
      <c r="F124" s="218" t="s">
        <v>175</v>
      </c>
      <c r="G124" s="219" t="s">
        <v>176</v>
      </c>
      <c r="H124" s="189" t="s">
        <v>708</v>
      </c>
      <c r="I124" s="214">
        <v>44032</v>
      </c>
      <c r="J124" s="258">
        <v>44029</v>
      </c>
      <c r="K124" s="255" t="s">
        <v>994</v>
      </c>
      <c r="L124" s="255">
        <v>94031090</v>
      </c>
      <c r="M124" s="9" t="s">
        <v>178</v>
      </c>
      <c r="N124" s="191" t="s">
        <v>301</v>
      </c>
      <c r="O124" s="215">
        <v>1</v>
      </c>
      <c r="P124" s="261">
        <v>2750</v>
      </c>
      <c r="Q124" s="102">
        <v>2750</v>
      </c>
      <c r="R124" s="260">
        <v>0</v>
      </c>
      <c r="S124" s="260">
        <v>0</v>
      </c>
      <c r="T124" s="260">
        <v>0</v>
      </c>
      <c r="U124" s="261">
        <v>2750</v>
      </c>
    </row>
    <row r="125" spans="1:21">
      <c r="A125" s="189">
        <v>124</v>
      </c>
      <c r="B125" s="213" t="s">
        <v>994</v>
      </c>
      <c r="C125" s="213" t="s">
        <v>994</v>
      </c>
      <c r="D125" s="213" t="s">
        <v>994</v>
      </c>
      <c r="E125" s="257" t="s">
        <v>174</v>
      </c>
      <c r="F125" s="218" t="s">
        <v>175</v>
      </c>
      <c r="G125" s="219" t="s">
        <v>176</v>
      </c>
      <c r="H125" s="189" t="s">
        <v>709</v>
      </c>
      <c r="I125" s="214">
        <v>44032</v>
      </c>
      <c r="J125" s="258">
        <v>44029</v>
      </c>
      <c r="K125" s="255" t="s">
        <v>994</v>
      </c>
      <c r="L125" s="255">
        <v>94031090</v>
      </c>
      <c r="M125" s="9" t="s">
        <v>178</v>
      </c>
      <c r="N125" s="191" t="s">
        <v>302</v>
      </c>
      <c r="O125" s="215">
        <v>1</v>
      </c>
      <c r="P125" s="261">
        <v>2750</v>
      </c>
      <c r="Q125" s="102">
        <v>2750</v>
      </c>
      <c r="R125" s="260">
        <v>0</v>
      </c>
      <c r="S125" s="260">
        <v>0</v>
      </c>
      <c r="T125" s="260">
        <v>0</v>
      </c>
      <c r="U125" s="261">
        <v>2750</v>
      </c>
    </row>
    <row r="126" spans="1:21">
      <c r="A126" s="256">
        <v>125</v>
      </c>
      <c r="B126" s="213" t="s">
        <v>994</v>
      </c>
      <c r="C126" s="213" t="s">
        <v>994</v>
      </c>
      <c r="D126" s="213" t="s">
        <v>994</v>
      </c>
      <c r="E126" s="257" t="s">
        <v>174</v>
      </c>
      <c r="F126" s="218" t="s">
        <v>175</v>
      </c>
      <c r="G126" s="219" t="s">
        <v>176</v>
      </c>
      <c r="H126" s="189" t="s">
        <v>710</v>
      </c>
      <c r="I126" s="214">
        <v>44032</v>
      </c>
      <c r="J126" s="258">
        <v>44029</v>
      </c>
      <c r="K126" s="255" t="s">
        <v>994</v>
      </c>
      <c r="L126" s="255">
        <v>94031090</v>
      </c>
      <c r="M126" s="9" t="s">
        <v>178</v>
      </c>
      <c r="N126" s="191" t="s">
        <v>303</v>
      </c>
      <c r="O126" s="215">
        <v>1</v>
      </c>
      <c r="P126" s="261">
        <v>2750</v>
      </c>
      <c r="Q126" s="102">
        <v>2750</v>
      </c>
      <c r="R126" s="260">
        <v>0</v>
      </c>
      <c r="S126" s="260">
        <v>0</v>
      </c>
      <c r="T126" s="260">
        <v>0</v>
      </c>
      <c r="U126" s="261">
        <v>2750</v>
      </c>
    </row>
    <row r="127" spans="1:21">
      <c r="A127" s="251">
        <v>126</v>
      </c>
      <c r="B127" s="213" t="s">
        <v>994</v>
      </c>
      <c r="C127" s="213" t="s">
        <v>994</v>
      </c>
      <c r="D127" s="213" t="s">
        <v>994</v>
      </c>
      <c r="E127" s="257" t="s">
        <v>174</v>
      </c>
      <c r="F127" s="218" t="s">
        <v>175</v>
      </c>
      <c r="G127" s="219" t="s">
        <v>176</v>
      </c>
      <c r="H127" s="189" t="s">
        <v>711</v>
      </c>
      <c r="I127" s="214">
        <v>44032</v>
      </c>
      <c r="J127" s="258">
        <v>44029</v>
      </c>
      <c r="K127" s="255" t="s">
        <v>994</v>
      </c>
      <c r="L127" s="255">
        <v>94031090</v>
      </c>
      <c r="M127" s="9" t="s">
        <v>178</v>
      </c>
      <c r="N127" s="191" t="s">
        <v>304</v>
      </c>
      <c r="O127" s="215">
        <v>1</v>
      </c>
      <c r="P127" s="261">
        <v>2750</v>
      </c>
      <c r="Q127" s="102">
        <v>2750</v>
      </c>
      <c r="R127" s="260">
        <v>0</v>
      </c>
      <c r="S127" s="260">
        <v>0</v>
      </c>
      <c r="T127" s="260">
        <v>0</v>
      </c>
      <c r="U127" s="261">
        <v>2750</v>
      </c>
    </row>
    <row r="128" spans="1:21">
      <c r="A128" s="251">
        <v>127</v>
      </c>
      <c r="B128" s="213" t="s">
        <v>994</v>
      </c>
      <c r="C128" s="213" t="s">
        <v>994</v>
      </c>
      <c r="D128" s="213" t="s">
        <v>994</v>
      </c>
      <c r="E128" s="257" t="s">
        <v>174</v>
      </c>
      <c r="F128" s="218" t="s">
        <v>175</v>
      </c>
      <c r="G128" s="219" t="s">
        <v>176</v>
      </c>
      <c r="H128" s="189" t="s">
        <v>712</v>
      </c>
      <c r="I128" s="214">
        <v>44032</v>
      </c>
      <c r="J128" s="258">
        <v>44029</v>
      </c>
      <c r="K128" s="255" t="s">
        <v>994</v>
      </c>
      <c r="L128" s="255">
        <v>94031090</v>
      </c>
      <c r="M128" s="9" t="s">
        <v>178</v>
      </c>
      <c r="N128" s="191" t="s">
        <v>305</v>
      </c>
      <c r="O128" s="215">
        <v>1</v>
      </c>
      <c r="P128" s="261">
        <v>2750</v>
      </c>
      <c r="Q128" s="102">
        <v>2750</v>
      </c>
      <c r="R128" s="260">
        <v>0</v>
      </c>
      <c r="S128" s="260">
        <v>0</v>
      </c>
      <c r="T128" s="260">
        <v>0</v>
      </c>
      <c r="U128" s="261">
        <v>2750</v>
      </c>
    </row>
    <row r="129" spans="1:21">
      <c r="A129" s="189">
        <v>128</v>
      </c>
      <c r="B129" s="213" t="s">
        <v>994</v>
      </c>
      <c r="C129" s="213" t="s">
        <v>994</v>
      </c>
      <c r="D129" s="213" t="s">
        <v>994</v>
      </c>
      <c r="E129" s="257" t="s">
        <v>174</v>
      </c>
      <c r="F129" s="218" t="s">
        <v>175</v>
      </c>
      <c r="G129" s="219" t="s">
        <v>176</v>
      </c>
      <c r="H129" s="189" t="s">
        <v>713</v>
      </c>
      <c r="I129" s="214">
        <v>44032</v>
      </c>
      <c r="J129" s="258">
        <v>44029</v>
      </c>
      <c r="K129" s="255" t="s">
        <v>994</v>
      </c>
      <c r="L129" s="255">
        <v>94031090</v>
      </c>
      <c r="M129" s="9" t="s">
        <v>178</v>
      </c>
      <c r="N129" s="191" t="s">
        <v>306</v>
      </c>
      <c r="O129" s="215">
        <v>1</v>
      </c>
      <c r="P129" s="261">
        <v>2750</v>
      </c>
      <c r="Q129" s="102">
        <v>2750</v>
      </c>
      <c r="R129" s="260">
        <v>0</v>
      </c>
      <c r="S129" s="260">
        <v>0</v>
      </c>
      <c r="T129" s="260">
        <v>0</v>
      </c>
      <c r="U129" s="261">
        <v>2750</v>
      </c>
    </row>
    <row r="130" spans="1:21">
      <c r="A130" s="189">
        <v>129</v>
      </c>
      <c r="B130" s="213" t="s">
        <v>994</v>
      </c>
      <c r="C130" s="213" t="s">
        <v>994</v>
      </c>
      <c r="D130" s="213" t="s">
        <v>994</v>
      </c>
      <c r="E130" s="257" t="s">
        <v>174</v>
      </c>
      <c r="F130" s="218" t="s">
        <v>175</v>
      </c>
      <c r="G130" s="219" t="s">
        <v>176</v>
      </c>
      <c r="H130" s="189" t="s">
        <v>714</v>
      </c>
      <c r="I130" s="214">
        <v>44032</v>
      </c>
      <c r="J130" s="258">
        <v>44029</v>
      </c>
      <c r="K130" s="255" t="s">
        <v>994</v>
      </c>
      <c r="L130" s="255">
        <v>94031090</v>
      </c>
      <c r="M130" s="9" t="s">
        <v>178</v>
      </c>
      <c r="N130" s="191" t="s">
        <v>307</v>
      </c>
      <c r="O130" s="215">
        <v>1</v>
      </c>
      <c r="P130" s="261">
        <v>2750</v>
      </c>
      <c r="Q130" s="102">
        <v>2750</v>
      </c>
      <c r="R130" s="260">
        <v>0</v>
      </c>
      <c r="S130" s="260">
        <v>0</v>
      </c>
      <c r="T130" s="260">
        <v>0</v>
      </c>
      <c r="U130" s="261">
        <v>2750</v>
      </c>
    </row>
    <row r="131" spans="1:21">
      <c r="A131" s="189">
        <v>130</v>
      </c>
      <c r="B131" s="213" t="s">
        <v>994</v>
      </c>
      <c r="C131" s="213" t="s">
        <v>994</v>
      </c>
      <c r="D131" s="213" t="s">
        <v>994</v>
      </c>
      <c r="E131" s="257" t="s">
        <v>174</v>
      </c>
      <c r="F131" s="218" t="s">
        <v>175</v>
      </c>
      <c r="G131" s="219" t="s">
        <v>176</v>
      </c>
      <c r="H131" s="189" t="s">
        <v>715</v>
      </c>
      <c r="I131" s="214">
        <v>44032</v>
      </c>
      <c r="J131" s="258">
        <v>44029</v>
      </c>
      <c r="K131" s="255" t="s">
        <v>994</v>
      </c>
      <c r="L131" s="255">
        <v>94031090</v>
      </c>
      <c r="M131" s="9" t="s">
        <v>178</v>
      </c>
      <c r="N131" s="191" t="s">
        <v>308</v>
      </c>
      <c r="O131" s="215">
        <v>1</v>
      </c>
      <c r="P131" s="261">
        <v>2750</v>
      </c>
      <c r="Q131" s="102">
        <v>2750</v>
      </c>
      <c r="R131" s="260">
        <v>0</v>
      </c>
      <c r="S131" s="260">
        <v>0</v>
      </c>
      <c r="T131" s="260">
        <v>0</v>
      </c>
      <c r="U131" s="261">
        <v>2750</v>
      </c>
    </row>
    <row r="132" spans="1:21">
      <c r="A132" s="256">
        <v>131</v>
      </c>
      <c r="B132" s="213" t="s">
        <v>994</v>
      </c>
      <c r="C132" s="213" t="s">
        <v>994</v>
      </c>
      <c r="D132" s="213" t="s">
        <v>994</v>
      </c>
      <c r="E132" s="257" t="s">
        <v>174</v>
      </c>
      <c r="F132" s="218" t="s">
        <v>175</v>
      </c>
      <c r="G132" s="219" t="s">
        <v>176</v>
      </c>
      <c r="H132" s="189" t="s">
        <v>716</v>
      </c>
      <c r="I132" s="214">
        <v>44032</v>
      </c>
      <c r="J132" s="258">
        <v>44029</v>
      </c>
      <c r="K132" s="255" t="s">
        <v>994</v>
      </c>
      <c r="L132" s="255">
        <v>94031090</v>
      </c>
      <c r="M132" s="9" t="s">
        <v>178</v>
      </c>
      <c r="N132" s="191" t="s">
        <v>309</v>
      </c>
      <c r="O132" s="215">
        <v>1</v>
      </c>
      <c r="P132" s="261">
        <v>2750</v>
      </c>
      <c r="Q132" s="102">
        <v>2750</v>
      </c>
      <c r="R132" s="260">
        <v>0</v>
      </c>
      <c r="S132" s="260">
        <v>0</v>
      </c>
      <c r="T132" s="260">
        <v>0</v>
      </c>
      <c r="U132" s="261">
        <v>2750</v>
      </c>
    </row>
    <row r="133" spans="1:21">
      <c r="A133" s="251">
        <v>132</v>
      </c>
      <c r="B133" s="213" t="s">
        <v>994</v>
      </c>
      <c r="C133" s="213" t="s">
        <v>994</v>
      </c>
      <c r="D133" s="213" t="s">
        <v>994</v>
      </c>
      <c r="E133" s="257" t="s">
        <v>174</v>
      </c>
      <c r="F133" s="218" t="s">
        <v>175</v>
      </c>
      <c r="G133" s="219" t="s">
        <v>176</v>
      </c>
      <c r="H133" s="189" t="s">
        <v>717</v>
      </c>
      <c r="I133" s="214">
        <v>44032</v>
      </c>
      <c r="J133" s="258">
        <v>44029</v>
      </c>
      <c r="K133" s="255" t="s">
        <v>994</v>
      </c>
      <c r="L133" s="255">
        <v>94031090</v>
      </c>
      <c r="M133" s="9" t="s">
        <v>178</v>
      </c>
      <c r="N133" s="191" t="s">
        <v>310</v>
      </c>
      <c r="O133" s="215">
        <v>1</v>
      </c>
      <c r="P133" s="261">
        <v>2750</v>
      </c>
      <c r="Q133" s="102">
        <v>2750</v>
      </c>
      <c r="R133" s="260">
        <v>0</v>
      </c>
      <c r="S133" s="260">
        <v>0</v>
      </c>
      <c r="T133" s="260">
        <v>0</v>
      </c>
      <c r="U133" s="261">
        <v>2750</v>
      </c>
    </row>
    <row r="134" spans="1:21">
      <c r="A134" s="251">
        <v>133</v>
      </c>
      <c r="B134" s="213" t="s">
        <v>994</v>
      </c>
      <c r="C134" s="213" t="s">
        <v>994</v>
      </c>
      <c r="D134" s="213" t="s">
        <v>994</v>
      </c>
      <c r="E134" s="257" t="s">
        <v>174</v>
      </c>
      <c r="F134" s="218" t="s">
        <v>175</v>
      </c>
      <c r="G134" s="219" t="s">
        <v>176</v>
      </c>
      <c r="H134" s="189" t="s">
        <v>718</v>
      </c>
      <c r="I134" s="214">
        <v>44032</v>
      </c>
      <c r="J134" s="258">
        <v>44029</v>
      </c>
      <c r="K134" s="255" t="s">
        <v>994</v>
      </c>
      <c r="L134" s="255">
        <v>94031090</v>
      </c>
      <c r="M134" s="9" t="s">
        <v>178</v>
      </c>
      <c r="N134" s="191" t="s">
        <v>311</v>
      </c>
      <c r="O134" s="215">
        <v>1</v>
      </c>
      <c r="P134" s="261">
        <v>2750</v>
      </c>
      <c r="Q134" s="102">
        <v>2750</v>
      </c>
      <c r="R134" s="260">
        <v>0</v>
      </c>
      <c r="S134" s="260">
        <v>0</v>
      </c>
      <c r="T134" s="260">
        <v>0</v>
      </c>
      <c r="U134" s="261">
        <v>2750</v>
      </c>
    </row>
    <row r="135" spans="1:21">
      <c r="A135" s="189">
        <v>134</v>
      </c>
      <c r="B135" s="213" t="s">
        <v>994</v>
      </c>
      <c r="C135" s="213" t="s">
        <v>994</v>
      </c>
      <c r="D135" s="213" t="s">
        <v>994</v>
      </c>
      <c r="E135" s="257" t="s">
        <v>174</v>
      </c>
      <c r="F135" s="218" t="s">
        <v>175</v>
      </c>
      <c r="G135" s="219" t="s">
        <v>176</v>
      </c>
      <c r="H135" s="189" t="s">
        <v>719</v>
      </c>
      <c r="I135" s="214">
        <v>44032</v>
      </c>
      <c r="J135" s="258">
        <v>44029</v>
      </c>
      <c r="K135" s="255" t="s">
        <v>994</v>
      </c>
      <c r="L135" s="255">
        <v>94031090</v>
      </c>
      <c r="M135" s="9" t="s">
        <v>178</v>
      </c>
      <c r="N135" s="191" t="s">
        <v>312</v>
      </c>
      <c r="O135" s="215">
        <v>1</v>
      </c>
      <c r="P135" s="261">
        <v>2750</v>
      </c>
      <c r="Q135" s="102">
        <v>2750</v>
      </c>
      <c r="R135" s="260">
        <v>0</v>
      </c>
      <c r="S135" s="260">
        <v>0</v>
      </c>
      <c r="T135" s="260">
        <v>0</v>
      </c>
      <c r="U135" s="261">
        <v>2750</v>
      </c>
    </row>
    <row r="136" spans="1:21">
      <c r="A136" s="189">
        <v>135</v>
      </c>
      <c r="B136" s="213" t="s">
        <v>994</v>
      </c>
      <c r="C136" s="213" t="s">
        <v>994</v>
      </c>
      <c r="D136" s="213" t="s">
        <v>994</v>
      </c>
      <c r="E136" s="257" t="s">
        <v>174</v>
      </c>
      <c r="F136" s="218" t="s">
        <v>175</v>
      </c>
      <c r="G136" s="219" t="s">
        <v>176</v>
      </c>
      <c r="H136" s="189" t="s">
        <v>720</v>
      </c>
      <c r="I136" s="214">
        <v>44032</v>
      </c>
      <c r="J136" s="258">
        <v>44029</v>
      </c>
      <c r="K136" s="255" t="s">
        <v>994</v>
      </c>
      <c r="L136" s="255">
        <v>94031090</v>
      </c>
      <c r="M136" s="9" t="s">
        <v>178</v>
      </c>
      <c r="N136" s="191" t="s">
        <v>313</v>
      </c>
      <c r="O136" s="215">
        <v>1</v>
      </c>
      <c r="P136" s="261">
        <v>2750</v>
      </c>
      <c r="Q136" s="102">
        <v>2750</v>
      </c>
      <c r="R136" s="260">
        <v>0</v>
      </c>
      <c r="S136" s="260">
        <v>0</v>
      </c>
      <c r="T136" s="260">
        <v>0</v>
      </c>
      <c r="U136" s="261">
        <v>2750</v>
      </c>
    </row>
    <row r="137" spans="1:21">
      <c r="A137" s="189">
        <v>136</v>
      </c>
      <c r="B137" s="213" t="s">
        <v>994</v>
      </c>
      <c r="C137" s="213" t="s">
        <v>994</v>
      </c>
      <c r="D137" s="213" t="s">
        <v>994</v>
      </c>
      <c r="E137" s="257" t="s">
        <v>174</v>
      </c>
      <c r="F137" s="218" t="s">
        <v>175</v>
      </c>
      <c r="G137" s="219" t="s">
        <v>176</v>
      </c>
      <c r="H137" s="189" t="s">
        <v>721</v>
      </c>
      <c r="I137" s="214">
        <v>44032</v>
      </c>
      <c r="J137" s="258">
        <v>44029</v>
      </c>
      <c r="K137" s="255" t="s">
        <v>994</v>
      </c>
      <c r="L137" s="255">
        <v>94031090</v>
      </c>
      <c r="M137" s="9" t="s">
        <v>178</v>
      </c>
      <c r="N137" s="191" t="s">
        <v>314</v>
      </c>
      <c r="O137" s="215">
        <v>1</v>
      </c>
      <c r="P137" s="261">
        <v>2750</v>
      </c>
      <c r="Q137" s="102">
        <v>2750</v>
      </c>
      <c r="R137" s="260">
        <v>0</v>
      </c>
      <c r="S137" s="260">
        <v>0</v>
      </c>
      <c r="T137" s="260">
        <v>0</v>
      </c>
      <c r="U137" s="261">
        <v>2750</v>
      </c>
    </row>
    <row r="138" spans="1:21">
      <c r="A138" s="256">
        <v>137</v>
      </c>
      <c r="B138" s="213" t="s">
        <v>994</v>
      </c>
      <c r="C138" s="213" t="s">
        <v>994</v>
      </c>
      <c r="D138" s="213" t="s">
        <v>994</v>
      </c>
      <c r="E138" s="257" t="s">
        <v>174</v>
      </c>
      <c r="F138" s="218" t="s">
        <v>175</v>
      </c>
      <c r="G138" s="219" t="s">
        <v>176</v>
      </c>
      <c r="H138" s="189" t="s">
        <v>722</v>
      </c>
      <c r="I138" s="214">
        <v>44032</v>
      </c>
      <c r="J138" s="258">
        <v>44029</v>
      </c>
      <c r="K138" s="255" t="s">
        <v>994</v>
      </c>
      <c r="L138" s="255">
        <v>94031090</v>
      </c>
      <c r="M138" s="9" t="s">
        <v>178</v>
      </c>
      <c r="N138" s="191" t="s">
        <v>315</v>
      </c>
      <c r="O138" s="215">
        <v>1</v>
      </c>
      <c r="P138" s="261">
        <v>2750</v>
      </c>
      <c r="Q138" s="102">
        <v>2750</v>
      </c>
      <c r="R138" s="260">
        <v>0</v>
      </c>
      <c r="S138" s="260">
        <v>0</v>
      </c>
      <c r="T138" s="260">
        <v>0</v>
      </c>
      <c r="U138" s="261">
        <v>2750</v>
      </c>
    </row>
    <row r="139" spans="1:21">
      <c r="A139" s="251">
        <v>138</v>
      </c>
      <c r="B139" s="213" t="s">
        <v>994</v>
      </c>
      <c r="C139" s="213" t="s">
        <v>994</v>
      </c>
      <c r="D139" s="213" t="s">
        <v>994</v>
      </c>
      <c r="E139" s="257" t="s">
        <v>174</v>
      </c>
      <c r="F139" s="218" t="s">
        <v>175</v>
      </c>
      <c r="G139" s="219" t="s">
        <v>176</v>
      </c>
      <c r="H139" s="189" t="s">
        <v>723</v>
      </c>
      <c r="I139" s="214">
        <v>44032</v>
      </c>
      <c r="J139" s="258">
        <v>44029</v>
      </c>
      <c r="K139" s="255" t="s">
        <v>994</v>
      </c>
      <c r="L139" s="255">
        <v>94031090</v>
      </c>
      <c r="M139" s="9" t="s">
        <v>178</v>
      </c>
      <c r="N139" s="191" t="s">
        <v>316</v>
      </c>
      <c r="O139" s="215">
        <v>1</v>
      </c>
      <c r="P139" s="261">
        <v>2750</v>
      </c>
      <c r="Q139" s="102">
        <v>2750</v>
      </c>
      <c r="R139" s="260">
        <v>0</v>
      </c>
      <c r="S139" s="260">
        <v>0</v>
      </c>
      <c r="T139" s="260">
        <v>0</v>
      </c>
      <c r="U139" s="261">
        <v>2750</v>
      </c>
    </row>
    <row r="140" spans="1:21">
      <c r="A140" s="251">
        <v>139</v>
      </c>
      <c r="B140" s="213" t="s">
        <v>994</v>
      </c>
      <c r="C140" s="213" t="s">
        <v>994</v>
      </c>
      <c r="D140" s="213" t="s">
        <v>994</v>
      </c>
      <c r="E140" s="257" t="s">
        <v>174</v>
      </c>
      <c r="F140" s="218" t="s">
        <v>175</v>
      </c>
      <c r="G140" s="219" t="s">
        <v>176</v>
      </c>
      <c r="H140" s="189" t="s">
        <v>724</v>
      </c>
      <c r="I140" s="214">
        <v>44032</v>
      </c>
      <c r="J140" s="258">
        <v>44029</v>
      </c>
      <c r="K140" s="255" t="s">
        <v>994</v>
      </c>
      <c r="L140" s="255">
        <v>94031090</v>
      </c>
      <c r="M140" s="9" t="s">
        <v>178</v>
      </c>
      <c r="N140" s="191" t="s">
        <v>317</v>
      </c>
      <c r="O140" s="215">
        <v>1</v>
      </c>
      <c r="P140" s="261">
        <v>2750</v>
      </c>
      <c r="Q140" s="102">
        <v>2750</v>
      </c>
      <c r="R140" s="260">
        <v>0</v>
      </c>
      <c r="S140" s="260">
        <v>0</v>
      </c>
      <c r="T140" s="260">
        <v>0</v>
      </c>
      <c r="U140" s="261">
        <v>2750</v>
      </c>
    </row>
    <row r="141" spans="1:21">
      <c r="A141" s="189">
        <v>140</v>
      </c>
      <c r="B141" s="213" t="s">
        <v>994</v>
      </c>
      <c r="C141" s="213" t="s">
        <v>994</v>
      </c>
      <c r="D141" s="213" t="s">
        <v>994</v>
      </c>
      <c r="E141" s="257" t="s">
        <v>174</v>
      </c>
      <c r="F141" s="218" t="s">
        <v>175</v>
      </c>
      <c r="G141" s="219" t="s">
        <v>176</v>
      </c>
      <c r="H141" s="189" t="s">
        <v>725</v>
      </c>
      <c r="I141" s="214">
        <v>44032</v>
      </c>
      <c r="J141" s="258">
        <v>44029</v>
      </c>
      <c r="K141" s="255" t="s">
        <v>994</v>
      </c>
      <c r="L141" s="255">
        <v>94031090</v>
      </c>
      <c r="M141" s="9" t="s">
        <v>178</v>
      </c>
      <c r="N141" s="191" t="s">
        <v>318</v>
      </c>
      <c r="O141" s="215">
        <v>1</v>
      </c>
      <c r="P141" s="261">
        <v>2750</v>
      </c>
      <c r="Q141" s="102">
        <v>2750</v>
      </c>
      <c r="R141" s="260">
        <v>0</v>
      </c>
      <c r="S141" s="260">
        <v>0</v>
      </c>
      <c r="T141" s="260">
        <v>0</v>
      </c>
      <c r="U141" s="261">
        <v>2750</v>
      </c>
    </row>
    <row r="142" spans="1:21">
      <c r="A142" s="189">
        <v>141</v>
      </c>
      <c r="B142" s="213" t="s">
        <v>994</v>
      </c>
      <c r="C142" s="213" t="s">
        <v>994</v>
      </c>
      <c r="D142" s="213" t="s">
        <v>994</v>
      </c>
      <c r="E142" s="257" t="s">
        <v>174</v>
      </c>
      <c r="F142" s="218" t="s">
        <v>175</v>
      </c>
      <c r="G142" s="219" t="s">
        <v>176</v>
      </c>
      <c r="H142" s="189" t="s">
        <v>726</v>
      </c>
      <c r="I142" s="214">
        <v>44032</v>
      </c>
      <c r="J142" s="258">
        <v>44029</v>
      </c>
      <c r="K142" s="255" t="s">
        <v>994</v>
      </c>
      <c r="L142" s="255">
        <v>94031090</v>
      </c>
      <c r="M142" s="9" t="s">
        <v>178</v>
      </c>
      <c r="N142" s="191" t="s">
        <v>319</v>
      </c>
      <c r="O142" s="215">
        <v>1</v>
      </c>
      <c r="P142" s="261">
        <v>2750</v>
      </c>
      <c r="Q142" s="102">
        <v>2750</v>
      </c>
      <c r="R142" s="260">
        <v>0</v>
      </c>
      <c r="S142" s="260">
        <v>0</v>
      </c>
      <c r="T142" s="260">
        <v>0</v>
      </c>
      <c r="U142" s="261">
        <v>2750</v>
      </c>
    </row>
    <row r="143" spans="1:21">
      <c r="A143" s="189">
        <v>142</v>
      </c>
      <c r="B143" s="213" t="s">
        <v>994</v>
      </c>
      <c r="C143" s="213" t="s">
        <v>994</v>
      </c>
      <c r="D143" s="213" t="s">
        <v>994</v>
      </c>
      <c r="E143" s="257" t="s">
        <v>174</v>
      </c>
      <c r="F143" s="218" t="s">
        <v>175</v>
      </c>
      <c r="G143" s="219" t="s">
        <v>176</v>
      </c>
      <c r="H143" s="189" t="s">
        <v>727</v>
      </c>
      <c r="I143" s="214">
        <v>44032</v>
      </c>
      <c r="J143" s="258">
        <v>44029</v>
      </c>
      <c r="K143" s="255" t="s">
        <v>994</v>
      </c>
      <c r="L143" s="255">
        <v>94031090</v>
      </c>
      <c r="M143" s="9" t="s">
        <v>178</v>
      </c>
      <c r="N143" s="191" t="s">
        <v>320</v>
      </c>
      <c r="O143" s="215">
        <v>1</v>
      </c>
      <c r="P143" s="261">
        <v>2750</v>
      </c>
      <c r="Q143" s="102">
        <v>2750</v>
      </c>
      <c r="R143" s="260">
        <v>0</v>
      </c>
      <c r="S143" s="260">
        <v>0</v>
      </c>
      <c r="T143" s="260">
        <v>0</v>
      </c>
      <c r="U143" s="261">
        <v>2750</v>
      </c>
    </row>
    <row r="144" spans="1:21">
      <c r="A144" s="256">
        <v>143</v>
      </c>
      <c r="B144" s="213" t="s">
        <v>994</v>
      </c>
      <c r="C144" s="213" t="s">
        <v>994</v>
      </c>
      <c r="D144" s="213" t="s">
        <v>994</v>
      </c>
      <c r="E144" s="257" t="s">
        <v>174</v>
      </c>
      <c r="F144" s="218" t="s">
        <v>175</v>
      </c>
      <c r="G144" s="219" t="s">
        <v>176</v>
      </c>
      <c r="H144" s="189" t="s">
        <v>728</v>
      </c>
      <c r="I144" s="214">
        <v>44032</v>
      </c>
      <c r="J144" s="258">
        <v>44029</v>
      </c>
      <c r="K144" s="255" t="s">
        <v>994</v>
      </c>
      <c r="L144" s="255">
        <v>94031090</v>
      </c>
      <c r="M144" s="9" t="s">
        <v>178</v>
      </c>
      <c r="N144" s="191" t="s">
        <v>321</v>
      </c>
      <c r="O144" s="215">
        <v>1</v>
      </c>
      <c r="P144" s="261">
        <v>2750</v>
      </c>
      <c r="Q144" s="102">
        <v>2750</v>
      </c>
      <c r="R144" s="260">
        <v>0</v>
      </c>
      <c r="S144" s="260">
        <v>0</v>
      </c>
      <c r="T144" s="260">
        <v>0</v>
      </c>
      <c r="U144" s="261">
        <v>2750</v>
      </c>
    </row>
    <row r="145" spans="1:21">
      <c r="A145" s="251">
        <v>144</v>
      </c>
      <c r="B145" s="213" t="s">
        <v>994</v>
      </c>
      <c r="C145" s="213" t="s">
        <v>994</v>
      </c>
      <c r="D145" s="213" t="s">
        <v>994</v>
      </c>
      <c r="E145" s="257" t="s">
        <v>174</v>
      </c>
      <c r="F145" s="218" t="s">
        <v>175</v>
      </c>
      <c r="G145" s="219" t="s">
        <v>176</v>
      </c>
      <c r="H145" s="189" t="s">
        <v>729</v>
      </c>
      <c r="I145" s="214">
        <v>44032</v>
      </c>
      <c r="J145" s="258">
        <v>44029</v>
      </c>
      <c r="K145" s="255" t="s">
        <v>994</v>
      </c>
      <c r="L145" s="255">
        <v>94031090</v>
      </c>
      <c r="M145" s="9" t="s">
        <v>178</v>
      </c>
      <c r="N145" s="191" t="s">
        <v>322</v>
      </c>
      <c r="O145" s="215">
        <v>1</v>
      </c>
      <c r="P145" s="261">
        <v>2750</v>
      </c>
      <c r="Q145" s="102">
        <v>2750</v>
      </c>
      <c r="R145" s="260">
        <v>0</v>
      </c>
      <c r="S145" s="260">
        <v>0</v>
      </c>
      <c r="T145" s="260">
        <v>0</v>
      </c>
      <c r="U145" s="261">
        <v>2750</v>
      </c>
    </row>
    <row r="146" spans="1:21">
      <c r="A146" s="251">
        <v>145</v>
      </c>
      <c r="B146" s="213" t="s">
        <v>994</v>
      </c>
      <c r="C146" s="213" t="s">
        <v>994</v>
      </c>
      <c r="D146" s="213" t="s">
        <v>994</v>
      </c>
      <c r="E146" s="257" t="s">
        <v>174</v>
      </c>
      <c r="F146" s="218" t="s">
        <v>175</v>
      </c>
      <c r="G146" s="219" t="s">
        <v>176</v>
      </c>
      <c r="H146" s="189" t="s">
        <v>730</v>
      </c>
      <c r="I146" s="214">
        <v>44032</v>
      </c>
      <c r="J146" s="258">
        <v>44029</v>
      </c>
      <c r="K146" s="255" t="s">
        <v>994</v>
      </c>
      <c r="L146" s="255">
        <v>94031090</v>
      </c>
      <c r="M146" s="9" t="s">
        <v>178</v>
      </c>
      <c r="N146" s="191" t="s">
        <v>323</v>
      </c>
      <c r="O146" s="215">
        <v>1</v>
      </c>
      <c r="P146" s="261">
        <v>2750</v>
      </c>
      <c r="Q146" s="102">
        <v>2750</v>
      </c>
      <c r="R146" s="260">
        <v>0</v>
      </c>
      <c r="S146" s="260">
        <v>0</v>
      </c>
      <c r="T146" s="260">
        <v>0</v>
      </c>
      <c r="U146" s="261">
        <v>2750</v>
      </c>
    </row>
    <row r="147" spans="1:21">
      <c r="A147" s="189">
        <v>146</v>
      </c>
      <c r="B147" s="213" t="s">
        <v>994</v>
      </c>
      <c r="C147" s="213" t="s">
        <v>994</v>
      </c>
      <c r="D147" s="213" t="s">
        <v>994</v>
      </c>
      <c r="E147" s="257" t="s">
        <v>174</v>
      </c>
      <c r="F147" s="218" t="s">
        <v>175</v>
      </c>
      <c r="G147" s="219" t="s">
        <v>176</v>
      </c>
      <c r="H147" s="189" t="s">
        <v>731</v>
      </c>
      <c r="I147" s="214">
        <v>44032</v>
      </c>
      <c r="J147" s="258">
        <v>44029</v>
      </c>
      <c r="K147" s="255" t="s">
        <v>994</v>
      </c>
      <c r="L147" s="255">
        <v>94031090</v>
      </c>
      <c r="M147" s="9" t="s">
        <v>178</v>
      </c>
      <c r="N147" s="191" t="s">
        <v>324</v>
      </c>
      <c r="O147" s="215">
        <v>1</v>
      </c>
      <c r="P147" s="261">
        <v>2750</v>
      </c>
      <c r="Q147" s="102">
        <v>2750</v>
      </c>
      <c r="R147" s="260">
        <v>0</v>
      </c>
      <c r="S147" s="260">
        <v>0</v>
      </c>
      <c r="T147" s="260">
        <v>0</v>
      </c>
      <c r="U147" s="261">
        <v>2750</v>
      </c>
    </row>
    <row r="148" spans="1:21">
      <c r="A148" s="189">
        <v>147</v>
      </c>
      <c r="B148" s="213" t="s">
        <v>994</v>
      </c>
      <c r="C148" s="213" t="s">
        <v>994</v>
      </c>
      <c r="D148" s="213" t="s">
        <v>994</v>
      </c>
      <c r="E148" s="257" t="s">
        <v>174</v>
      </c>
      <c r="F148" s="218" t="s">
        <v>175</v>
      </c>
      <c r="G148" s="219" t="s">
        <v>176</v>
      </c>
      <c r="H148" s="189" t="s">
        <v>732</v>
      </c>
      <c r="I148" s="214">
        <v>44032</v>
      </c>
      <c r="J148" s="258">
        <v>44029</v>
      </c>
      <c r="K148" s="255" t="s">
        <v>994</v>
      </c>
      <c r="L148" s="255">
        <v>94031090</v>
      </c>
      <c r="M148" s="9" t="s">
        <v>178</v>
      </c>
      <c r="N148" s="191" t="s">
        <v>325</v>
      </c>
      <c r="O148" s="215">
        <v>1</v>
      </c>
      <c r="P148" s="261">
        <v>2750</v>
      </c>
      <c r="Q148" s="102">
        <v>2750</v>
      </c>
      <c r="R148" s="260">
        <v>0</v>
      </c>
      <c r="S148" s="260">
        <v>0</v>
      </c>
      <c r="T148" s="260">
        <v>0</v>
      </c>
      <c r="U148" s="261">
        <v>2750</v>
      </c>
    </row>
    <row r="149" spans="1:21">
      <c r="A149" s="189">
        <v>148</v>
      </c>
      <c r="B149" s="213" t="s">
        <v>994</v>
      </c>
      <c r="C149" s="213" t="s">
        <v>994</v>
      </c>
      <c r="D149" s="213" t="s">
        <v>994</v>
      </c>
      <c r="E149" s="257" t="s">
        <v>174</v>
      </c>
      <c r="F149" s="218" t="s">
        <v>175</v>
      </c>
      <c r="G149" s="219" t="s">
        <v>176</v>
      </c>
      <c r="H149" s="189" t="s">
        <v>733</v>
      </c>
      <c r="I149" s="214">
        <v>44032</v>
      </c>
      <c r="J149" s="258">
        <v>44029</v>
      </c>
      <c r="K149" s="255" t="s">
        <v>994</v>
      </c>
      <c r="L149" s="255">
        <v>94031090</v>
      </c>
      <c r="M149" s="9" t="s">
        <v>178</v>
      </c>
      <c r="N149" s="191" t="s">
        <v>326</v>
      </c>
      <c r="O149" s="215">
        <v>1</v>
      </c>
      <c r="P149" s="261">
        <v>2750</v>
      </c>
      <c r="Q149" s="102">
        <v>2750</v>
      </c>
      <c r="R149" s="260">
        <v>0</v>
      </c>
      <c r="S149" s="260">
        <v>0</v>
      </c>
      <c r="T149" s="260">
        <v>0</v>
      </c>
      <c r="U149" s="261">
        <v>2750</v>
      </c>
    </row>
    <row r="150" spans="1:21">
      <c r="A150" s="256">
        <v>149</v>
      </c>
      <c r="B150" s="213" t="s">
        <v>994</v>
      </c>
      <c r="C150" s="213" t="s">
        <v>994</v>
      </c>
      <c r="D150" s="213" t="s">
        <v>994</v>
      </c>
      <c r="E150" s="257" t="s">
        <v>174</v>
      </c>
      <c r="F150" s="218" t="s">
        <v>175</v>
      </c>
      <c r="G150" s="219" t="s">
        <v>176</v>
      </c>
      <c r="H150" s="189" t="s">
        <v>734</v>
      </c>
      <c r="I150" s="214">
        <v>44032</v>
      </c>
      <c r="J150" s="258">
        <v>44029</v>
      </c>
      <c r="K150" s="255" t="s">
        <v>994</v>
      </c>
      <c r="L150" s="255">
        <v>94031090</v>
      </c>
      <c r="M150" s="9" t="s">
        <v>178</v>
      </c>
      <c r="N150" s="191" t="s">
        <v>327</v>
      </c>
      <c r="O150" s="215">
        <v>1</v>
      </c>
      <c r="P150" s="261">
        <v>2750</v>
      </c>
      <c r="Q150" s="102">
        <v>2750</v>
      </c>
      <c r="R150" s="260">
        <v>0</v>
      </c>
      <c r="S150" s="260">
        <v>0</v>
      </c>
      <c r="T150" s="260">
        <v>0</v>
      </c>
      <c r="U150" s="261">
        <v>2750</v>
      </c>
    </row>
    <row r="151" spans="1:21">
      <c r="A151" s="251">
        <v>150</v>
      </c>
      <c r="B151" s="213" t="s">
        <v>994</v>
      </c>
      <c r="C151" s="213" t="s">
        <v>994</v>
      </c>
      <c r="D151" s="213" t="s">
        <v>994</v>
      </c>
      <c r="E151" s="257" t="s">
        <v>174</v>
      </c>
      <c r="F151" s="218" t="s">
        <v>175</v>
      </c>
      <c r="G151" s="219" t="s">
        <v>176</v>
      </c>
      <c r="H151" s="189" t="s">
        <v>735</v>
      </c>
      <c r="I151" s="214">
        <v>44032</v>
      </c>
      <c r="J151" s="258">
        <v>44029</v>
      </c>
      <c r="K151" s="255" t="s">
        <v>994</v>
      </c>
      <c r="L151" s="255">
        <v>94031090</v>
      </c>
      <c r="M151" s="9" t="s">
        <v>178</v>
      </c>
      <c r="N151" s="191" t="s">
        <v>328</v>
      </c>
      <c r="O151" s="215">
        <v>1</v>
      </c>
      <c r="P151" s="261">
        <v>2750</v>
      </c>
      <c r="Q151" s="102">
        <v>2750</v>
      </c>
      <c r="R151" s="260">
        <v>0</v>
      </c>
      <c r="S151" s="260">
        <v>0</v>
      </c>
      <c r="T151" s="260">
        <v>0</v>
      </c>
      <c r="U151" s="261">
        <v>2750</v>
      </c>
    </row>
    <row r="152" spans="1:21">
      <c r="A152" s="251">
        <v>151</v>
      </c>
      <c r="B152" s="213" t="s">
        <v>994</v>
      </c>
      <c r="C152" s="213" t="s">
        <v>994</v>
      </c>
      <c r="D152" s="213" t="s">
        <v>994</v>
      </c>
      <c r="E152" s="257" t="s">
        <v>174</v>
      </c>
      <c r="F152" s="218" t="s">
        <v>175</v>
      </c>
      <c r="G152" s="219" t="s">
        <v>176</v>
      </c>
      <c r="H152" s="189" t="s">
        <v>736</v>
      </c>
      <c r="I152" s="214">
        <v>44032</v>
      </c>
      <c r="J152" s="258">
        <v>44029</v>
      </c>
      <c r="K152" s="255" t="s">
        <v>994</v>
      </c>
      <c r="L152" s="255">
        <v>94031090</v>
      </c>
      <c r="M152" s="9" t="s">
        <v>178</v>
      </c>
      <c r="N152" s="191" t="s">
        <v>329</v>
      </c>
      <c r="O152" s="215">
        <v>1</v>
      </c>
      <c r="P152" s="261">
        <v>2750</v>
      </c>
      <c r="Q152" s="102">
        <v>2750</v>
      </c>
      <c r="R152" s="260">
        <v>0</v>
      </c>
      <c r="S152" s="260">
        <v>0</v>
      </c>
      <c r="T152" s="260">
        <v>0</v>
      </c>
      <c r="U152" s="261">
        <v>2750</v>
      </c>
    </row>
    <row r="153" spans="1:21">
      <c r="A153" s="189">
        <v>152</v>
      </c>
      <c r="B153" s="213" t="s">
        <v>994</v>
      </c>
      <c r="C153" s="213" t="s">
        <v>994</v>
      </c>
      <c r="D153" s="213" t="s">
        <v>994</v>
      </c>
      <c r="E153" s="257" t="s">
        <v>174</v>
      </c>
      <c r="F153" s="218" t="s">
        <v>175</v>
      </c>
      <c r="G153" s="219" t="s">
        <v>176</v>
      </c>
      <c r="H153" s="189" t="s">
        <v>737</v>
      </c>
      <c r="I153" s="214">
        <v>44032</v>
      </c>
      <c r="J153" s="258">
        <v>44029</v>
      </c>
      <c r="K153" s="255" t="s">
        <v>994</v>
      </c>
      <c r="L153" s="255">
        <v>94031090</v>
      </c>
      <c r="M153" s="9" t="s">
        <v>178</v>
      </c>
      <c r="N153" s="191" t="s">
        <v>330</v>
      </c>
      <c r="O153" s="215">
        <v>1</v>
      </c>
      <c r="P153" s="261">
        <v>2750</v>
      </c>
      <c r="Q153" s="102">
        <v>2750</v>
      </c>
      <c r="R153" s="260">
        <v>0</v>
      </c>
      <c r="S153" s="260">
        <v>0</v>
      </c>
      <c r="T153" s="260">
        <v>0</v>
      </c>
      <c r="U153" s="261">
        <v>2750</v>
      </c>
    </row>
    <row r="154" spans="1:21">
      <c r="A154" s="189">
        <v>153</v>
      </c>
      <c r="B154" s="213" t="s">
        <v>994</v>
      </c>
      <c r="C154" s="213" t="s">
        <v>994</v>
      </c>
      <c r="D154" s="213" t="s">
        <v>994</v>
      </c>
      <c r="E154" s="257" t="s">
        <v>174</v>
      </c>
      <c r="F154" s="218" t="s">
        <v>175</v>
      </c>
      <c r="G154" s="219" t="s">
        <v>176</v>
      </c>
      <c r="H154" s="189" t="s">
        <v>738</v>
      </c>
      <c r="I154" s="214">
        <v>44032</v>
      </c>
      <c r="J154" s="258">
        <v>44029</v>
      </c>
      <c r="K154" s="255" t="s">
        <v>994</v>
      </c>
      <c r="L154" s="255">
        <v>94031090</v>
      </c>
      <c r="M154" s="9" t="s">
        <v>178</v>
      </c>
      <c r="N154" s="191" t="s">
        <v>331</v>
      </c>
      <c r="O154" s="215">
        <v>1</v>
      </c>
      <c r="P154" s="261">
        <v>2750</v>
      </c>
      <c r="Q154" s="102">
        <v>2750</v>
      </c>
      <c r="R154" s="260">
        <v>0</v>
      </c>
      <c r="S154" s="260">
        <v>0</v>
      </c>
      <c r="T154" s="260">
        <v>0</v>
      </c>
      <c r="U154" s="261">
        <v>2750</v>
      </c>
    </row>
    <row r="155" spans="1:21">
      <c r="A155" s="189">
        <v>154</v>
      </c>
      <c r="B155" s="213" t="s">
        <v>994</v>
      </c>
      <c r="C155" s="213" t="s">
        <v>994</v>
      </c>
      <c r="D155" s="213" t="s">
        <v>994</v>
      </c>
      <c r="E155" s="257" t="s">
        <v>174</v>
      </c>
      <c r="F155" s="218" t="s">
        <v>175</v>
      </c>
      <c r="G155" s="219" t="s">
        <v>176</v>
      </c>
      <c r="H155" s="189" t="s">
        <v>739</v>
      </c>
      <c r="I155" s="214">
        <v>44032</v>
      </c>
      <c r="J155" s="258">
        <v>44029</v>
      </c>
      <c r="K155" s="255" t="s">
        <v>994</v>
      </c>
      <c r="L155" s="255">
        <v>94031090</v>
      </c>
      <c r="M155" s="9" t="s">
        <v>178</v>
      </c>
      <c r="N155" s="191" t="s">
        <v>332</v>
      </c>
      <c r="O155" s="215">
        <v>1</v>
      </c>
      <c r="P155" s="261">
        <v>2750</v>
      </c>
      <c r="Q155" s="102">
        <v>2750</v>
      </c>
      <c r="R155" s="260">
        <v>0</v>
      </c>
      <c r="S155" s="260">
        <v>0</v>
      </c>
      <c r="T155" s="260">
        <v>0</v>
      </c>
      <c r="U155" s="261">
        <v>2750</v>
      </c>
    </row>
    <row r="156" spans="1:21">
      <c r="A156" s="256">
        <v>155</v>
      </c>
      <c r="B156" s="213" t="s">
        <v>994</v>
      </c>
      <c r="C156" s="213" t="s">
        <v>994</v>
      </c>
      <c r="D156" s="213" t="s">
        <v>994</v>
      </c>
      <c r="E156" s="257" t="s">
        <v>174</v>
      </c>
      <c r="F156" s="218" t="s">
        <v>175</v>
      </c>
      <c r="G156" s="219" t="s">
        <v>176</v>
      </c>
      <c r="H156" s="189" t="s">
        <v>740</v>
      </c>
      <c r="I156" s="214">
        <v>44032</v>
      </c>
      <c r="J156" s="258">
        <v>44029</v>
      </c>
      <c r="K156" s="255" t="s">
        <v>994</v>
      </c>
      <c r="L156" s="255">
        <v>94031090</v>
      </c>
      <c r="M156" s="9" t="s">
        <v>178</v>
      </c>
      <c r="N156" s="191" t="s">
        <v>333</v>
      </c>
      <c r="O156" s="215">
        <v>1</v>
      </c>
      <c r="P156" s="261">
        <v>2750</v>
      </c>
      <c r="Q156" s="102">
        <v>2750</v>
      </c>
      <c r="R156" s="260">
        <v>0</v>
      </c>
      <c r="S156" s="260">
        <v>0</v>
      </c>
      <c r="T156" s="260">
        <v>0</v>
      </c>
      <c r="U156" s="261">
        <v>2750</v>
      </c>
    </row>
    <row r="157" spans="1:21">
      <c r="A157" s="251">
        <v>156</v>
      </c>
      <c r="B157" s="213" t="s">
        <v>994</v>
      </c>
      <c r="C157" s="213" t="s">
        <v>994</v>
      </c>
      <c r="D157" s="213" t="s">
        <v>994</v>
      </c>
      <c r="E157" s="257" t="s">
        <v>174</v>
      </c>
      <c r="F157" s="218" t="s">
        <v>175</v>
      </c>
      <c r="G157" s="219" t="s">
        <v>176</v>
      </c>
      <c r="H157" s="189" t="s">
        <v>741</v>
      </c>
      <c r="I157" s="214">
        <v>44032</v>
      </c>
      <c r="J157" s="258">
        <v>44029</v>
      </c>
      <c r="K157" s="255" t="s">
        <v>994</v>
      </c>
      <c r="L157" s="255">
        <v>94031090</v>
      </c>
      <c r="M157" s="9" t="s">
        <v>178</v>
      </c>
      <c r="N157" s="191" t="s">
        <v>334</v>
      </c>
      <c r="O157" s="215">
        <v>1</v>
      </c>
      <c r="P157" s="261">
        <v>2750</v>
      </c>
      <c r="Q157" s="102">
        <v>2750</v>
      </c>
      <c r="R157" s="260">
        <v>0</v>
      </c>
      <c r="S157" s="260">
        <v>0</v>
      </c>
      <c r="T157" s="260">
        <v>0</v>
      </c>
      <c r="U157" s="261">
        <v>2750</v>
      </c>
    </row>
    <row r="158" spans="1:21">
      <c r="A158" s="251">
        <v>157</v>
      </c>
      <c r="B158" s="213" t="s">
        <v>994</v>
      </c>
      <c r="C158" s="213" t="s">
        <v>994</v>
      </c>
      <c r="D158" s="213" t="s">
        <v>994</v>
      </c>
      <c r="E158" s="257" t="s">
        <v>174</v>
      </c>
      <c r="F158" s="218" t="s">
        <v>175</v>
      </c>
      <c r="G158" s="219" t="s">
        <v>176</v>
      </c>
      <c r="H158" s="189" t="s">
        <v>742</v>
      </c>
      <c r="I158" s="214">
        <v>44032</v>
      </c>
      <c r="J158" s="258">
        <v>44029</v>
      </c>
      <c r="K158" s="255" t="s">
        <v>994</v>
      </c>
      <c r="L158" s="255">
        <v>94031090</v>
      </c>
      <c r="M158" s="9" t="s">
        <v>178</v>
      </c>
      <c r="N158" s="191" t="s">
        <v>335</v>
      </c>
      <c r="O158" s="215">
        <v>1</v>
      </c>
      <c r="P158" s="261">
        <v>2750</v>
      </c>
      <c r="Q158" s="102">
        <v>2750</v>
      </c>
      <c r="R158" s="260">
        <v>0</v>
      </c>
      <c r="S158" s="260">
        <v>0</v>
      </c>
      <c r="T158" s="260">
        <v>0</v>
      </c>
      <c r="U158" s="261">
        <v>2750</v>
      </c>
    </row>
    <row r="159" spans="1:21">
      <c r="A159" s="189">
        <v>158</v>
      </c>
      <c r="B159" s="213" t="s">
        <v>994</v>
      </c>
      <c r="C159" s="213" t="s">
        <v>994</v>
      </c>
      <c r="D159" s="213" t="s">
        <v>994</v>
      </c>
      <c r="E159" s="257" t="s">
        <v>174</v>
      </c>
      <c r="F159" s="218" t="s">
        <v>175</v>
      </c>
      <c r="G159" s="219" t="s">
        <v>176</v>
      </c>
      <c r="H159" s="189" t="s">
        <v>743</v>
      </c>
      <c r="I159" s="214">
        <v>44032</v>
      </c>
      <c r="J159" s="258">
        <v>44029</v>
      </c>
      <c r="K159" s="255" t="s">
        <v>994</v>
      </c>
      <c r="L159" s="255">
        <v>94031090</v>
      </c>
      <c r="M159" s="9" t="s">
        <v>178</v>
      </c>
      <c r="N159" s="191" t="s">
        <v>336</v>
      </c>
      <c r="O159" s="215">
        <v>1</v>
      </c>
      <c r="P159" s="261">
        <v>2750</v>
      </c>
      <c r="Q159" s="102">
        <v>2750</v>
      </c>
      <c r="R159" s="260">
        <v>0</v>
      </c>
      <c r="S159" s="260">
        <v>0</v>
      </c>
      <c r="T159" s="260">
        <v>0</v>
      </c>
      <c r="U159" s="261">
        <v>2750</v>
      </c>
    </row>
    <row r="160" spans="1:21">
      <c r="A160" s="189">
        <v>159</v>
      </c>
      <c r="B160" s="213" t="s">
        <v>994</v>
      </c>
      <c r="C160" s="213" t="s">
        <v>994</v>
      </c>
      <c r="D160" s="213" t="s">
        <v>994</v>
      </c>
      <c r="E160" s="257" t="s">
        <v>174</v>
      </c>
      <c r="F160" s="218" t="s">
        <v>175</v>
      </c>
      <c r="G160" s="219" t="s">
        <v>176</v>
      </c>
      <c r="H160" s="189" t="s">
        <v>744</v>
      </c>
      <c r="I160" s="214">
        <v>44032</v>
      </c>
      <c r="J160" s="258">
        <v>44029</v>
      </c>
      <c r="K160" s="255" t="s">
        <v>994</v>
      </c>
      <c r="L160" s="255">
        <v>94031090</v>
      </c>
      <c r="M160" s="9" t="s">
        <v>178</v>
      </c>
      <c r="N160" s="191" t="s">
        <v>337</v>
      </c>
      <c r="O160" s="215">
        <v>1</v>
      </c>
      <c r="P160" s="261">
        <v>2750</v>
      </c>
      <c r="Q160" s="102">
        <v>2750</v>
      </c>
      <c r="R160" s="260">
        <v>0</v>
      </c>
      <c r="S160" s="260">
        <v>0</v>
      </c>
      <c r="T160" s="260">
        <v>0</v>
      </c>
      <c r="U160" s="261">
        <v>2750</v>
      </c>
    </row>
    <row r="161" spans="1:21">
      <c r="A161" s="189">
        <v>160</v>
      </c>
      <c r="B161" s="213" t="s">
        <v>994</v>
      </c>
      <c r="C161" s="213" t="s">
        <v>994</v>
      </c>
      <c r="D161" s="213" t="s">
        <v>994</v>
      </c>
      <c r="E161" s="257" t="s">
        <v>174</v>
      </c>
      <c r="F161" s="218" t="s">
        <v>175</v>
      </c>
      <c r="G161" s="219" t="s">
        <v>176</v>
      </c>
      <c r="H161" s="189" t="s">
        <v>745</v>
      </c>
      <c r="I161" s="214">
        <v>44032</v>
      </c>
      <c r="J161" s="258">
        <v>44029</v>
      </c>
      <c r="K161" s="255" t="s">
        <v>994</v>
      </c>
      <c r="L161" s="255">
        <v>94031090</v>
      </c>
      <c r="M161" s="9" t="s">
        <v>178</v>
      </c>
      <c r="N161" s="191" t="s">
        <v>338</v>
      </c>
      <c r="O161" s="215">
        <v>1</v>
      </c>
      <c r="P161" s="261">
        <v>2750</v>
      </c>
      <c r="Q161" s="102">
        <v>2750</v>
      </c>
      <c r="R161" s="260">
        <v>0</v>
      </c>
      <c r="S161" s="260">
        <v>0</v>
      </c>
      <c r="T161" s="260">
        <v>0</v>
      </c>
      <c r="U161" s="261">
        <v>2750</v>
      </c>
    </row>
    <row r="162" spans="1:21">
      <c r="A162" s="256">
        <v>161</v>
      </c>
      <c r="B162" s="213" t="s">
        <v>994</v>
      </c>
      <c r="C162" s="213" t="s">
        <v>994</v>
      </c>
      <c r="D162" s="213" t="s">
        <v>994</v>
      </c>
      <c r="E162" s="257" t="s">
        <v>174</v>
      </c>
      <c r="F162" s="218" t="s">
        <v>175</v>
      </c>
      <c r="G162" s="219" t="s">
        <v>176</v>
      </c>
      <c r="H162" s="189" t="s">
        <v>746</v>
      </c>
      <c r="I162" s="214">
        <v>44032</v>
      </c>
      <c r="J162" s="258">
        <v>44029</v>
      </c>
      <c r="K162" s="255" t="s">
        <v>994</v>
      </c>
      <c r="L162" s="255">
        <v>94031090</v>
      </c>
      <c r="M162" s="9" t="s">
        <v>178</v>
      </c>
      <c r="N162" s="191" t="s">
        <v>339</v>
      </c>
      <c r="O162" s="215">
        <v>1</v>
      </c>
      <c r="P162" s="261">
        <v>2750</v>
      </c>
      <c r="Q162" s="102">
        <v>2750</v>
      </c>
      <c r="R162" s="260">
        <v>0</v>
      </c>
      <c r="S162" s="260">
        <v>0</v>
      </c>
      <c r="T162" s="260">
        <v>0</v>
      </c>
      <c r="U162" s="261">
        <v>2750</v>
      </c>
    </row>
    <row r="163" spans="1:21">
      <c r="A163" s="251">
        <v>162</v>
      </c>
      <c r="B163" s="213" t="s">
        <v>994</v>
      </c>
      <c r="C163" s="213" t="s">
        <v>994</v>
      </c>
      <c r="D163" s="213" t="s">
        <v>994</v>
      </c>
      <c r="E163" s="257" t="s">
        <v>174</v>
      </c>
      <c r="F163" s="218" t="s">
        <v>175</v>
      </c>
      <c r="G163" s="219" t="s">
        <v>176</v>
      </c>
      <c r="H163" s="189" t="s">
        <v>747</v>
      </c>
      <c r="I163" s="214">
        <v>44032</v>
      </c>
      <c r="J163" s="258">
        <v>44029</v>
      </c>
      <c r="K163" s="255" t="s">
        <v>994</v>
      </c>
      <c r="L163" s="255">
        <v>94031090</v>
      </c>
      <c r="M163" s="9" t="s">
        <v>178</v>
      </c>
      <c r="N163" s="191" t="s">
        <v>340</v>
      </c>
      <c r="O163" s="215">
        <v>1</v>
      </c>
      <c r="P163" s="261">
        <v>2750</v>
      </c>
      <c r="Q163" s="102">
        <v>2750</v>
      </c>
      <c r="R163" s="260">
        <v>0</v>
      </c>
      <c r="S163" s="260">
        <v>0</v>
      </c>
      <c r="T163" s="260">
        <v>0</v>
      </c>
      <c r="U163" s="261">
        <v>2750</v>
      </c>
    </row>
    <row r="164" spans="1:21">
      <c r="A164" s="251">
        <v>163</v>
      </c>
      <c r="B164" s="213" t="s">
        <v>994</v>
      </c>
      <c r="C164" s="213" t="s">
        <v>994</v>
      </c>
      <c r="D164" s="213" t="s">
        <v>994</v>
      </c>
      <c r="E164" s="257" t="s">
        <v>174</v>
      </c>
      <c r="F164" s="218" t="s">
        <v>175</v>
      </c>
      <c r="G164" s="219" t="s">
        <v>176</v>
      </c>
      <c r="H164" s="189" t="s">
        <v>748</v>
      </c>
      <c r="I164" s="214">
        <v>44032</v>
      </c>
      <c r="J164" s="258">
        <v>44029</v>
      </c>
      <c r="K164" s="255" t="s">
        <v>994</v>
      </c>
      <c r="L164" s="255">
        <v>94031090</v>
      </c>
      <c r="M164" s="9" t="s">
        <v>178</v>
      </c>
      <c r="N164" s="191" t="s">
        <v>341</v>
      </c>
      <c r="O164" s="215">
        <v>1</v>
      </c>
      <c r="P164" s="261">
        <v>2750</v>
      </c>
      <c r="Q164" s="102">
        <v>2750</v>
      </c>
      <c r="R164" s="260">
        <v>0</v>
      </c>
      <c r="S164" s="260">
        <v>0</v>
      </c>
      <c r="T164" s="260">
        <v>0</v>
      </c>
      <c r="U164" s="261">
        <v>2750</v>
      </c>
    </row>
    <row r="165" spans="1:21">
      <c r="A165" s="189">
        <v>164</v>
      </c>
      <c r="B165" s="213" t="s">
        <v>994</v>
      </c>
      <c r="C165" s="213" t="s">
        <v>994</v>
      </c>
      <c r="D165" s="213" t="s">
        <v>994</v>
      </c>
      <c r="E165" s="257" t="s">
        <v>174</v>
      </c>
      <c r="F165" s="218" t="s">
        <v>175</v>
      </c>
      <c r="G165" s="219" t="s">
        <v>176</v>
      </c>
      <c r="H165" s="189" t="s">
        <v>749</v>
      </c>
      <c r="I165" s="214">
        <v>44032</v>
      </c>
      <c r="J165" s="258">
        <v>44029</v>
      </c>
      <c r="K165" s="255" t="s">
        <v>994</v>
      </c>
      <c r="L165" s="255">
        <v>94031090</v>
      </c>
      <c r="M165" s="9" t="s">
        <v>178</v>
      </c>
      <c r="N165" s="191" t="s">
        <v>342</v>
      </c>
      <c r="O165" s="215">
        <v>1</v>
      </c>
      <c r="P165" s="261">
        <v>2750</v>
      </c>
      <c r="Q165" s="102">
        <v>2750</v>
      </c>
      <c r="R165" s="260">
        <v>0</v>
      </c>
      <c r="S165" s="260">
        <v>0</v>
      </c>
      <c r="T165" s="260">
        <v>0</v>
      </c>
      <c r="U165" s="261">
        <v>2750</v>
      </c>
    </row>
    <row r="166" spans="1:21">
      <c r="A166" s="189">
        <v>165</v>
      </c>
      <c r="B166" s="213" t="s">
        <v>994</v>
      </c>
      <c r="C166" s="213" t="s">
        <v>994</v>
      </c>
      <c r="D166" s="213" t="s">
        <v>994</v>
      </c>
      <c r="E166" s="257" t="s">
        <v>174</v>
      </c>
      <c r="F166" s="218" t="s">
        <v>175</v>
      </c>
      <c r="G166" s="219" t="s">
        <v>176</v>
      </c>
      <c r="H166" s="189" t="s">
        <v>750</v>
      </c>
      <c r="I166" s="214">
        <v>44032</v>
      </c>
      <c r="J166" s="258">
        <v>44029</v>
      </c>
      <c r="K166" s="255" t="s">
        <v>994</v>
      </c>
      <c r="L166" s="255">
        <v>94031090</v>
      </c>
      <c r="M166" s="9" t="s">
        <v>178</v>
      </c>
      <c r="N166" s="191" t="s">
        <v>343</v>
      </c>
      <c r="O166" s="215">
        <v>1</v>
      </c>
      <c r="P166" s="261">
        <v>2750</v>
      </c>
      <c r="Q166" s="102">
        <v>2750</v>
      </c>
      <c r="R166" s="260">
        <v>0</v>
      </c>
      <c r="S166" s="260">
        <v>0</v>
      </c>
      <c r="T166" s="260">
        <v>0</v>
      </c>
      <c r="U166" s="261">
        <v>2750</v>
      </c>
    </row>
    <row r="167" spans="1:21">
      <c r="A167" s="189">
        <v>166</v>
      </c>
      <c r="B167" s="213" t="s">
        <v>994</v>
      </c>
      <c r="C167" s="213" t="s">
        <v>994</v>
      </c>
      <c r="D167" s="213" t="s">
        <v>994</v>
      </c>
      <c r="E167" s="257" t="s">
        <v>174</v>
      </c>
      <c r="F167" s="218" t="s">
        <v>175</v>
      </c>
      <c r="G167" s="219" t="s">
        <v>176</v>
      </c>
      <c r="H167" s="189" t="s">
        <v>751</v>
      </c>
      <c r="I167" s="214">
        <v>44032</v>
      </c>
      <c r="J167" s="258">
        <v>44029</v>
      </c>
      <c r="K167" s="255" t="s">
        <v>994</v>
      </c>
      <c r="L167" s="255">
        <v>94031090</v>
      </c>
      <c r="M167" s="9" t="s">
        <v>178</v>
      </c>
      <c r="N167" s="191" t="s">
        <v>344</v>
      </c>
      <c r="O167" s="215">
        <v>1</v>
      </c>
      <c r="P167" s="261">
        <v>2750</v>
      </c>
      <c r="Q167" s="102">
        <v>2750</v>
      </c>
      <c r="R167" s="260">
        <v>0</v>
      </c>
      <c r="S167" s="260">
        <v>0</v>
      </c>
      <c r="T167" s="260">
        <v>0</v>
      </c>
      <c r="U167" s="261">
        <v>2750</v>
      </c>
    </row>
    <row r="168" spans="1:21">
      <c r="A168" s="256">
        <v>167</v>
      </c>
      <c r="B168" s="213" t="s">
        <v>994</v>
      </c>
      <c r="C168" s="213" t="s">
        <v>994</v>
      </c>
      <c r="D168" s="213" t="s">
        <v>994</v>
      </c>
      <c r="E168" s="257" t="s">
        <v>174</v>
      </c>
      <c r="F168" s="218" t="s">
        <v>175</v>
      </c>
      <c r="G168" s="219" t="s">
        <v>176</v>
      </c>
      <c r="H168" s="189" t="s">
        <v>752</v>
      </c>
      <c r="I168" s="214">
        <v>44032</v>
      </c>
      <c r="J168" s="258">
        <v>44029</v>
      </c>
      <c r="K168" s="255" t="s">
        <v>994</v>
      </c>
      <c r="L168" s="255">
        <v>94031090</v>
      </c>
      <c r="M168" s="9" t="s">
        <v>178</v>
      </c>
      <c r="N168" s="191" t="s">
        <v>345</v>
      </c>
      <c r="O168" s="215">
        <v>1</v>
      </c>
      <c r="P168" s="261">
        <v>2750</v>
      </c>
      <c r="Q168" s="102">
        <v>2750</v>
      </c>
      <c r="R168" s="260">
        <v>0</v>
      </c>
      <c r="S168" s="260">
        <v>0</v>
      </c>
      <c r="T168" s="260">
        <v>0</v>
      </c>
      <c r="U168" s="261">
        <v>2750</v>
      </c>
    </row>
    <row r="169" spans="1:21">
      <c r="A169" s="251">
        <v>168</v>
      </c>
      <c r="B169" s="213" t="s">
        <v>994</v>
      </c>
      <c r="C169" s="213" t="s">
        <v>994</v>
      </c>
      <c r="D169" s="213" t="s">
        <v>994</v>
      </c>
      <c r="E169" s="257" t="s">
        <v>174</v>
      </c>
      <c r="F169" s="218" t="s">
        <v>175</v>
      </c>
      <c r="G169" s="219" t="s">
        <v>176</v>
      </c>
      <c r="H169" s="189" t="s">
        <v>753</v>
      </c>
      <c r="I169" s="214">
        <v>44032</v>
      </c>
      <c r="J169" s="258">
        <v>44029</v>
      </c>
      <c r="K169" s="255" t="s">
        <v>994</v>
      </c>
      <c r="L169" s="255">
        <v>94031090</v>
      </c>
      <c r="M169" s="9" t="s">
        <v>178</v>
      </c>
      <c r="N169" s="191" t="s">
        <v>346</v>
      </c>
      <c r="O169" s="215">
        <v>1</v>
      </c>
      <c r="P169" s="261">
        <v>2750</v>
      </c>
      <c r="Q169" s="102">
        <v>2750</v>
      </c>
      <c r="R169" s="260">
        <v>0</v>
      </c>
      <c r="S169" s="260">
        <v>0</v>
      </c>
      <c r="T169" s="260">
        <v>0</v>
      </c>
      <c r="U169" s="261">
        <v>2750</v>
      </c>
    </row>
    <row r="170" spans="1:21">
      <c r="A170" s="251">
        <v>169</v>
      </c>
      <c r="B170" s="213" t="s">
        <v>994</v>
      </c>
      <c r="C170" s="213" t="s">
        <v>994</v>
      </c>
      <c r="D170" s="213" t="s">
        <v>994</v>
      </c>
      <c r="E170" s="257" t="s">
        <v>174</v>
      </c>
      <c r="F170" s="218" t="s">
        <v>175</v>
      </c>
      <c r="G170" s="219" t="s">
        <v>176</v>
      </c>
      <c r="H170" s="189" t="s">
        <v>754</v>
      </c>
      <c r="I170" s="214">
        <v>44032</v>
      </c>
      <c r="J170" s="258">
        <v>44029</v>
      </c>
      <c r="K170" s="255" t="s">
        <v>994</v>
      </c>
      <c r="L170" s="255">
        <v>94031090</v>
      </c>
      <c r="M170" s="9" t="s">
        <v>178</v>
      </c>
      <c r="N170" s="191" t="s">
        <v>347</v>
      </c>
      <c r="O170" s="215">
        <v>1</v>
      </c>
      <c r="P170" s="261">
        <v>2750</v>
      </c>
      <c r="Q170" s="102">
        <v>2750</v>
      </c>
      <c r="R170" s="260">
        <v>0</v>
      </c>
      <c r="S170" s="260">
        <v>0</v>
      </c>
      <c r="T170" s="260">
        <v>0</v>
      </c>
      <c r="U170" s="261">
        <v>2750</v>
      </c>
    </row>
    <row r="171" spans="1:21">
      <c r="A171" s="189">
        <v>170</v>
      </c>
      <c r="B171" s="213" t="s">
        <v>994</v>
      </c>
      <c r="C171" s="213" t="s">
        <v>994</v>
      </c>
      <c r="D171" s="213" t="s">
        <v>994</v>
      </c>
      <c r="E171" s="257" t="s">
        <v>174</v>
      </c>
      <c r="F171" s="218" t="s">
        <v>175</v>
      </c>
      <c r="G171" s="219" t="s">
        <v>176</v>
      </c>
      <c r="H171" s="189" t="s">
        <v>755</v>
      </c>
      <c r="I171" s="214">
        <v>44032</v>
      </c>
      <c r="J171" s="258">
        <v>44029</v>
      </c>
      <c r="K171" s="255" t="s">
        <v>994</v>
      </c>
      <c r="L171" s="255">
        <v>94031090</v>
      </c>
      <c r="M171" s="9" t="s">
        <v>178</v>
      </c>
      <c r="N171" s="191" t="s">
        <v>348</v>
      </c>
      <c r="O171" s="215">
        <v>1</v>
      </c>
      <c r="P171" s="261">
        <v>2750</v>
      </c>
      <c r="Q171" s="102">
        <v>2750</v>
      </c>
      <c r="R171" s="260">
        <v>0</v>
      </c>
      <c r="S171" s="260">
        <v>0</v>
      </c>
      <c r="T171" s="260">
        <v>0</v>
      </c>
      <c r="U171" s="261">
        <v>2750</v>
      </c>
    </row>
    <row r="172" spans="1:21">
      <c r="A172" s="189">
        <v>171</v>
      </c>
      <c r="B172" s="213" t="s">
        <v>994</v>
      </c>
      <c r="C172" s="213" t="s">
        <v>994</v>
      </c>
      <c r="D172" s="213" t="s">
        <v>994</v>
      </c>
      <c r="E172" s="257" t="s">
        <v>174</v>
      </c>
      <c r="F172" s="218" t="s">
        <v>175</v>
      </c>
      <c r="G172" s="219" t="s">
        <v>176</v>
      </c>
      <c r="H172" s="189" t="s">
        <v>756</v>
      </c>
      <c r="I172" s="214">
        <v>44032</v>
      </c>
      <c r="J172" s="258">
        <v>44029</v>
      </c>
      <c r="K172" s="255" t="s">
        <v>994</v>
      </c>
      <c r="L172" s="255">
        <v>94031090</v>
      </c>
      <c r="M172" s="9" t="s">
        <v>178</v>
      </c>
      <c r="N172" s="191" t="s">
        <v>349</v>
      </c>
      <c r="O172" s="215">
        <v>1</v>
      </c>
      <c r="P172" s="261">
        <v>2750</v>
      </c>
      <c r="Q172" s="102">
        <v>2750</v>
      </c>
      <c r="R172" s="260">
        <v>0</v>
      </c>
      <c r="S172" s="260">
        <v>0</v>
      </c>
      <c r="T172" s="260">
        <v>0</v>
      </c>
      <c r="U172" s="261">
        <v>2750</v>
      </c>
    </row>
    <row r="173" spans="1:21">
      <c r="A173" s="189">
        <v>172</v>
      </c>
      <c r="B173" s="213" t="s">
        <v>994</v>
      </c>
      <c r="C173" s="213" t="s">
        <v>994</v>
      </c>
      <c r="D173" s="213" t="s">
        <v>994</v>
      </c>
      <c r="E173" s="257" t="s">
        <v>174</v>
      </c>
      <c r="F173" s="218" t="s">
        <v>175</v>
      </c>
      <c r="G173" s="219" t="s">
        <v>176</v>
      </c>
      <c r="H173" s="189" t="s">
        <v>757</v>
      </c>
      <c r="I173" s="214">
        <v>44032</v>
      </c>
      <c r="J173" s="258">
        <v>44029</v>
      </c>
      <c r="K173" s="255" t="s">
        <v>994</v>
      </c>
      <c r="L173" s="255">
        <v>94031090</v>
      </c>
      <c r="M173" s="9" t="s">
        <v>178</v>
      </c>
      <c r="N173" s="191" t="s">
        <v>350</v>
      </c>
      <c r="O173" s="215">
        <v>1</v>
      </c>
      <c r="P173" s="261">
        <v>2750</v>
      </c>
      <c r="Q173" s="102">
        <v>2750</v>
      </c>
      <c r="R173" s="260">
        <v>0</v>
      </c>
      <c r="S173" s="260">
        <v>0</v>
      </c>
      <c r="T173" s="260">
        <v>0</v>
      </c>
      <c r="U173" s="261">
        <v>2750</v>
      </c>
    </row>
    <row r="174" spans="1:21">
      <c r="A174" s="256">
        <v>173</v>
      </c>
      <c r="B174" s="213" t="s">
        <v>994</v>
      </c>
      <c r="C174" s="213" t="s">
        <v>994</v>
      </c>
      <c r="D174" s="213" t="s">
        <v>994</v>
      </c>
      <c r="E174" s="257" t="s">
        <v>174</v>
      </c>
      <c r="F174" s="218" t="s">
        <v>175</v>
      </c>
      <c r="G174" s="219" t="s">
        <v>176</v>
      </c>
      <c r="H174" s="189" t="s">
        <v>758</v>
      </c>
      <c r="I174" s="214">
        <v>44032</v>
      </c>
      <c r="J174" s="258">
        <v>44029</v>
      </c>
      <c r="K174" s="255" t="s">
        <v>994</v>
      </c>
      <c r="L174" s="255">
        <v>94031090</v>
      </c>
      <c r="M174" s="9" t="s">
        <v>178</v>
      </c>
      <c r="N174" s="191" t="s">
        <v>351</v>
      </c>
      <c r="O174" s="215">
        <v>1</v>
      </c>
      <c r="P174" s="261">
        <v>2750</v>
      </c>
      <c r="Q174" s="102">
        <v>2750</v>
      </c>
      <c r="R174" s="260">
        <v>0</v>
      </c>
      <c r="S174" s="260">
        <v>0</v>
      </c>
      <c r="T174" s="260">
        <v>0</v>
      </c>
      <c r="U174" s="261">
        <v>2750</v>
      </c>
    </row>
    <row r="175" spans="1:21">
      <c r="A175" s="251">
        <v>174</v>
      </c>
      <c r="B175" s="213" t="s">
        <v>994</v>
      </c>
      <c r="C175" s="213" t="s">
        <v>994</v>
      </c>
      <c r="D175" s="213" t="s">
        <v>994</v>
      </c>
      <c r="E175" s="257" t="s">
        <v>174</v>
      </c>
      <c r="F175" s="218" t="s">
        <v>175</v>
      </c>
      <c r="G175" s="219" t="s">
        <v>176</v>
      </c>
      <c r="H175" s="189" t="s">
        <v>759</v>
      </c>
      <c r="I175" s="214">
        <v>44032</v>
      </c>
      <c r="J175" s="258">
        <v>44029</v>
      </c>
      <c r="K175" s="255" t="s">
        <v>994</v>
      </c>
      <c r="L175" s="255">
        <v>94031090</v>
      </c>
      <c r="M175" s="9" t="s">
        <v>178</v>
      </c>
      <c r="N175" s="191" t="s">
        <v>352</v>
      </c>
      <c r="O175" s="215">
        <v>1</v>
      </c>
      <c r="P175" s="261">
        <v>2750</v>
      </c>
      <c r="Q175" s="102">
        <v>2750</v>
      </c>
      <c r="R175" s="260">
        <v>0</v>
      </c>
      <c r="S175" s="260">
        <v>0</v>
      </c>
      <c r="T175" s="260">
        <v>0</v>
      </c>
      <c r="U175" s="261">
        <v>2750</v>
      </c>
    </row>
    <row r="176" spans="1:21">
      <c r="A176" s="251">
        <v>175</v>
      </c>
      <c r="B176" s="213" t="s">
        <v>994</v>
      </c>
      <c r="C176" s="213" t="s">
        <v>994</v>
      </c>
      <c r="D176" s="213" t="s">
        <v>994</v>
      </c>
      <c r="E176" s="257" t="s">
        <v>174</v>
      </c>
      <c r="F176" s="218" t="s">
        <v>175</v>
      </c>
      <c r="G176" s="219" t="s">
        <v>176</v>
      </c>
      <c r="H176" s="189" t="s">
        <v>760</v>
      </c>
      <c r="I176" s="214">
        <v>44032</v>
      </c>
      <c r="J176" s="258">
        <v>44029</v>
      </c>
      <c r="K176" s="255" t="s">
        <v>994</v>
      </c>
      <c r="L176" s="255">
        <v>94031090</v>
      </c>
      <c r="M176" s="9" t="s">
        <v>178</v>
      </c>
      <c r="N176" s="191" t="s">
        <v>353</v>
      </c>
      <c r="O176" s="215">
        <v>1</v>
      </c>
      <c r="P176" s="261">
        <v>2750</v>
      </c>
      <c r="Q176" s="102">
        <v>2750</v>
      </c>
      <c r="R176" s="260">
        <v>0</v>
      </c>
      <c r="S176" s="260">
        <v>0</v>
      </c>
      <c r="T176" s="260">
        <v>0</v>
      </c>
      <c r="U176" s="261">
        <v>2750</v>
      </c>
    </row>
    <row r="177" spans="1:21">
      <c r="A177" s="189">
        <v>176</v>
      </c>
      <c r="B177" s="213" t="s">
        <v>994</v>
      </c>
      <c r="C177" s="213" t="s">
        <v>994</v>
      </c>
      <c r="D177" s="213" t="s">
        <v>994</v>
      </c>
      <c r="E177" s="257" t="s">
        <v>174</v>
      </c>
      <c r="F177" s="218" t="s">
        <v>175</v>
      </c>
      <c r="G177" s="219" t="s">
        <v>176</v>
      </c>
      <c r="H177" s="189" t="s">
        <v>761</v>
      </c>
      <c r="I177" s="214">
        <v>44032</v>
      </c>
      <c r="J177" s="258">
        <v>44029</v>
      </c>
      <c r="K177" s="255" t="s">
        <v>994</v>
      </c>
      <c r="L177" s="255">
        <v>94031090</v>
      </c>
      <c r="M177" s="9" t="s">
        <v>178</v>
      </c>
      <c r="N177" s="191" t="s">
        <v>354</v>
      </c>
      <c r="O177" s="215">
        <v>1</v>
      </c>
      <c r="P177" s="261">
        <v>2750</v>
      </c>
      <c r="Q177" s="102">
        <v>2750</v>
      </c>
      <c r="R177" s="260">
        <v>0</v>
      </c>
      <c r="S177" s="260">
        <v>0</v>
      </c>
      <c r="T177" s="260">
        <v>0</v>
      </c>
      <c r="U177" s="261">
        <v>2750</v>
      </c>
    </row>
    <row r="178" spans="1:21">
      <c r="A178" s="189">
        <v>177</v>
      </c>
      <c r="B178" s="213" t="s">
        <v>994</v>
      </c>
      <c r="C178" s="213" t="s">
        <v>994</v>
      </c>
      <c r="D178" s="213" t="s">
        <v>994</v>
      </c>
      <c r="E178" s="257" t="s">
        <v>174</v>
      </c>
      <c r="F178" s="218" t="s">
        <v>175</v>
      </c>
      <c r="G178" s="219" t="s">
        <v>176</v>
      </c>
      <c r="H178" s="189" t="s">
        <v>762</v>
      </c>
      <c r="I178" s="214">
        <v>44032</v>
      </c>
      <c r="J178" s="258">
        <v>44029</v>
      </c>
      <c r="K178" s="255" t="s">
        <v>994</v>
      </c>
      <c r="L178" s="255">
        <v>94031090</v>
      </c>
      <c r="M178" s="9" t="s">
        <v>178</v>
      </c>
      <c r="N178" s="191" t="s">
        <v>355</v>
      </c>
      <c r="O178" s="215">
        <v>1</v>
      </c>
      <c r="P178" s="261">
        <v>2750</v>
      </c>
      <c r="Q178" s="102">
        <v>2750</v>
      </c>
      <c r="R178" s="260">
        <v>0</v>
      </c>
      <c r="S178" s="260">
        <v>0</v>
      </c>
      <c r="T178" s="260">
        <v>0</v>
      </c>
      <c r="U178" s="261">
        <v>2750</v>
      </c>
    </row>
    <row r="179" spans="1:21">
      <c r="A179" s="189">
        <v>178</v>
      </c>
      <c r="B179" s="213" t="s">
        <v>994</v>
      </c>
      <c r="C179" s="213" t="s">
        <v>994</v>
      </c>
      <c r="D179" s="213" t="s">
        <v>994</v>
      </c>
      <c r="E179" s="257" t="s">
        <v>174</v>
      </c>
      <c r="F179" s="218" t="s">
        <v>175</v>
      </c>
      <c r="G179" s="219" t="s">
        <v>176</v>
      </c>
      <c r="H179" s="189" t="s">
        <v>763</v>
      </c>
      <c r="I179" s="214">
        <v>44032</v>
      </c>
      <c r="J179" s="258">
        <v>44029</v>
      </c>
      <c r="K179" s="255" t="s">
        <v>994</v>
      </c>
      <c r="L179" s="255">
        <v>94031090</v>
      </c>
      <c r="M179" s="9" t="s">
        <v>178</v>
      </c>
      <c r="N179" s="191" t="s">
        <v>356</v>
      </c>
      <c r="O179" s="215">
        <v>1</v>
      </c>
      <c r="P179" s="261">
        <v>2750</v>
      </c>
      <c r="Q179" s="102">
        <v>2750</v>
      </c>
      <c r="R179" s="260">
        <v>0</v>
      </c>
      <c r="S179" s="260">
        <v>0</v>
      </c>
      <c r="T179" s="260">
        <v>0</v>
      </c>
      <c r="U179" s="261">
        <v>2750</v>
      </c>
    </row>
    <row r="180" spans="1:21">
      <c r="A180" s="256">
        <v>179</v>
      </c>
      <c r="B180" s="213" t="s">
        <v>994</v>
      </c>
      <c r="C180" s="213" t="s">
        <v>994</v>
      </c>
      <c r="D180" s="213" t="s">
        <v>994</v>
      </c>
      <c r="E180" s="257" t="s">
        <v>174</v>
      </c>
      <c r="F180" s="218" t="s">
        <v>175</v>
      </c>
      <c r="G180" s="219" t="s">
        <v>176</v>
      </c>
      <c r="H180" s="189" t="s">
        <v>764</v>
      </c>
      <c r="I180" s="214">
        <v>44032</v>
      </c>
      <c r="J180" s="258">
        <v>44029</v>
      </c>
      <c r="K180" s="255" t="s">
        <v>994</v>
      </c>
      <c r="L180" s="255">
        <v>94031090</v>
      </c>
      <c r="M180" s="9" t="s">
        <v>178</v>
      </c>
      <c r="N180" s="191" t="s">
        <v>357</v>
      </c>
      <c r="O180" s="215">
        <v>1</v>
      </c>
      <c r="P180" s="261">
        <v>2750</v>
      </c>
      <c r="Q180" s="102">
        <v>2750</v>
      </c>
      <c r="R180" s="260">
        <v>0</v>
      </c>
      <c r="S180" s="260">
        <v>0</v>
      </c>
      <c r="T180" s="260">
        <v>0</v>
      </c>
      <c r="U180" s="261">
        <v>2750</v>
      </c>
    </row>
    <row r="181" spans="1:21">
      <c r="A181" s="251">
        <v>180</v>
      </c>
      <c r="B181" s="213" t="s">
        <v>994</v>
      </c>
      <c r="C181" s="213" t="s">
        <v>994</v>
      </c>
      <c r="D181" s="213" t="s">
        <v>994</v>
      </c>
      <c r="E181" s="257" t="s">
        <v>174</v>
      </c>
      <c r="F181" s="218" t="s">
        <v>175</v>
      </c>
      <c r="G181" s="219" t="s">
        <v>176</v>
      </c>
      <c r="H181" s="189" t="s">
        <v>765</v>
      </c>
      <c r="I181" s="214">
        <v>44032</v>
      </c>
      <c r="J181" s="258">
        <v>44029</v>
      </c>
      <c r="K181" s="255" t="s">
        <v>994</v>
      </c>
      <c r="L181" s="255">
        <v>94031090</v>
      </c>
      <c r="M181" s="9" t="s">
        <v>178</v>
      </c>
      <c r="N181" s="191" t="s">
        <v>358</v>
      </c>
      <c r="O181" s="215">
        <v>1</v>
      </c>
      <c r="P181" s="261">
        <v>2750</v>
      </c>
      <c r="Q181" s="102">
        <v>2750</v>
      </c>
      <c r="R181" s="260">
        <v>0</v>
      </c>
      <c r="S181" s="260">
        <v>0</v>
      </c>
      <c r="T181" s="260">
        <v>0</v>
      </c>
      <c r="U181" s="261">
        <v>2750</v>
      </c>
    </row>
    <row r="182" spans="1:21">
      <c r="A182" s="251">
        <v>181</v>
      </c>
      <c r="B182" s="213" t="s">
        <v>994</v>
      </c>
      <c r="C182" s="213" t="s">
        <v>994</v>
      </c>
      <c r="D182" s="213" t="s">
        <v>994</v>
      </c>
      <c r="E182" s="257" t="s">
        <v>174</v>
      </c>
      <c r="F182" s="218" t="s">
        <v>175</v>
      </c>
      <c r="G182" s="219" t="s">
        <v>176</v>
      </c>
      <c r="H182" s="189" t="s">
        <v>766</v>
      </c>
      <c r="I182" s="214">
        <v>44032</v>
      </c>
      <c r="J182" s="258">
        <v>44029</v>
      </c>
      <c r="K182" s="255" t="s">
        <v>994</v>
      </c>
      <c r="L182" s="255">
        <v>94031090</v>
      </c>
      <c r="M182" s="9" t="s">
        <v>178</v>
      </c>
      <c r="N182" s="191" t="s">
        <v>359</v>
      </c>
      <c r="O182" s="215">
        <v>1</v>
      </c>
      <c r="P182" s="261">
        <v>2750</v>
      </c>
      <c r="Q182" s="102">
        <v>2750</v>
      </c>
      <c r="R182" s="260">
        <v>0</v>
      </c>
      <c r="S182" s="260">
        <v>0</v>
      </c>
      <c r="T182" s="260">
        <v>0</v>
      </c>
      <c r="U182" s="261">
        <v>2750</v>
      </c>
    </row>
    <row r="183" spans="1:21">
      <c r="A183" s="189">
        <v>182</v>
      </c>
      <c r="B183" s="213" t="s">
        <v>994</v>
      </c>
      <c r="C183" s="213" t="s">
        <v>994</v>
      </c>
      <c r="D183" s="213" t="s">
        <v>994</v>
      </c>
      <c r="E183" s="257" t="s">
        <v>174</v>
      </c>
      <c r="F183" s="218" t="s">
        <v>175</v>
      </c>
      <c r="G183" s="219" t="s">
        <v>176</v>
      </c>
      <c r="H183" s="189" t="s">
        <v>767</v>
      </c>
      <c r="I183" s="214">
        <v>44032</v>
      </c>
      <c r="J183" s="258">
        <v>44029</v>
      </c>
      <c r="K183" s="255" t="s">
        <v>994</v>
      </c>
      <c r="L183" s="255">
        <v>94031090</v>
      </c>
      <c r="M183" s="9" t="s">
        <v>178</v>
      </c>
      <c r="N183" s="191" t="s">
        <v>360</v>
      </c>
      <c r="O183" s="215">
        <v>1</v>
      </c>
      <c r="P183" s="261">
        <v>2750</v>
      </c>
      <c r="Q183" s="102">
        <v>2750</v>
      </c>
      <c r="R183" s="260">
        <v>0</v>
      </c>
      <c r="S183" s="260">
        <v>0</v>
      </c>
      <c r="T183" s="260">
        <v>0</v>
      </c>
      <c r="U183" s="261">
        <v>2750</v>
      </c>
    </row>
    <row r="184" spans="1:21">
      <c r="A184" s="189">
        <v>183</v>
      </c>
      <c r="B184" s="213" t="s">
        <v>994</v>
      </c>
      <c r="C184" s="213" t="s">
        <v>994</v>
      </c>
      <c r="D184" s="213" t="s">
        <v>994</v>
      </c>
      <c r="E184" s="257" t="s">
        <v>174</v>
      </c>
      <c r="F184" s="218" t="s">
        <v>175</v>
      </c>
      <c r="G184" s="219" t="s">
        <v>176</v>
      </c>
      <c r="H184" s="189" t="s">
        <v>768</v>
      </c>
      <c r="I184" s="214">
        <v>44032</v>
      </c>
      <c r="J184" s="258">
        <v>44029</v>
      </c>
      <c r="K184" s="255" t="s">
        <v>994</v>
      </c>
      <c r="L184" s="255">
        <v>94031090</v>
      </c>
      <c r="M184" s="9" t="s">
        <v>178</v>
      </c>
      <c r="N184" s="191" t="s">
        <v>361</v>
      </c>
      <c r="O184" s="215">
        <v>1</v>
      </c>
      <c r="P184" s="261">
        <v>2750</v>
      </c>
      <c r="Q184" s="102">
        <v>2750</v>
      </c>
      <c r="R184" s="260">
        <v>0</v>
      </c>
      <c r="S184" s="260">
        <v>0</v>
      </c>
      <c r="T184" s="260">
        <v>0</v>
      </c>
      <c r="U184" s="261">
        <v>2750</v>
      </c>
    </row>
    <row r="185" spans="1:21">
      <c r="A185" s="189">
        <v>184</v>
      </c>
      <c r="B185" s="213" t="s">
        <v>994</v>
      </c>
      <c r="C185" s="213" t="s">
        <v>994</v>
      </c>
      <c r="D185" s="213" t="s">
        <v>994</v>
      </c>
      <c r="E185" s="257" t="s">
        <v>174</v>
      </c>
      <c r="F185" s="218" t="s">
        <v>175</v>
      </c>
      <c r="G185" s="219" t="s">
        <v>176</v>
      </c>
      <c r="H185" s="189" t="s">
        <v>769</v>
      </c>
      <c r="I185" s="214">
        <v>44032</v>
      </c>
      <c r="J185" s="258">
        <v>44029</v>
      </c>
      <c r="K185" s="255" t="s">
        <v>994</v>
      </c>
      <c r="L185" s="255">
        <v>94031090</v>
      </c>
      <c r="M185" s="9" t="s">
        <v>178</v>
      </c>
      <c r="N185" s="191" t="s">
        <v>362</v>
      </c>
      <c r="O185" s="215">
        <v>1</v>
      </c>
      <c r="P185" s="261">
        <v>2750</v>
      </c>
      <c r="Q185" s="102">
        <v>2750</v>
      </c>
      <c r="R185" s="260">
        <v>0</v>
      </c>
      <c r="S185" s="260">
        <v>0</v>
      </c>
      <c r="T185" s="260">
        <v>0</v>
      </c>
      <c r="U185" s="261">
        <v>2750</v>
      </c>
    </row>
    <row r="186" spans="1:21">
      <c r="A186" s="256">
        <v>185</v>
      </c>
      <c r="B186" s="213" t="s">
        <v>994</v>
      </c>
      <c r="C186" s="213" t="s">
        <v>994</v>
      </c>
      <c r="D186" s="213" t="s">
        <v>994</v>
      </c>
      <c r="E186" s="257" t="s">
        <v>174</v>
      </c>
      <c r="F186" s="218" t="s">
        <v>175</v>
      </c>
      <c r="G186" s="219" t="s">
        <v>176</v>
      </c>
      <c r="H186" s="189" t="s">
        <v>770</v>
      </c>
      <c r="I186" s="214">
        <v>44032</v>
      </c>
      <c r="J186" s="258">
        <v>44029</v>
      </c>
      <c r="K186" s="255" t="s">
        <v>994</v>
      </c>
      <c r="L186" s="255">
        <v>94031090</v>
      </c>
      <c r="M186" s="9" t="s">
        <v>178</v>
      </c>
      <c r="N186" s="191" t="s">
        <v>363</v>
      </c>
      <c r="O186" s="215">
        <v>1</v>
      </c>
      <c r="P186" s="261">
        <v>2750</v>
      </c>
      <c r="Q186" s="102">
        <v>2750</v>
      </c>
      <c r="R186" s="260">
        <v>0</v>
      </c>
      <c r="S186" s="260">
        <v>0</v>
      </c>
      <c r="T186" s="260">
        <v>0</v>
      </c>
      <c r="U186" s="261">
        <v>2750</v>
      </c>
    </row>
    <row r="187" spans="1:21">
      <c r="A187" s="251">
        <v>186</v>
      </c>
      <c r="B187" s="213" t="s">
        <v>994</v>
      </c>
      <c r="C187" s="213" t="s">
        <v>994</v>
      </c>
      <c r="D187" s="213" t="s">
        <v>994</v>
      </c>
      <c r="E187" s="257" t="s">
        <v>174</v>
      </c>
      <c r="F187" s="218" t="s">
        <v>175</v>
      </c>
      <c r="G187" s="219" t="s">
        <v>176</v>
      </c>
      <c r="H187" s="189" t="s">
        <v>771</v>
      </c>
      <c r="I187" s="214">
        <v>44032</v>
      </c>
      <c r="J187" s="258">
        <v>44029</v>
      </c>
      <c r="K187" s="255" t="s">
        <v>994</v>
      </c>
      <c r="L187" s="255">
        <v>94031090</v>
      </c>
      <c r="M187" s="9" t="s">
        <v>178</v>
      </c>
      <c r="N187" s="191" t="s">
        <v>364</v>
      </c>
      <c r="O187" s="215">
        <v>1</v>
      </c>
      <c r="P187" s="261">
        <v>2750</v>
      </c>
      <c r="Q187" s="102">
        <v>2750</v>
      </c>
      <c r="R187" s="260">
        <v>0</v>
      </c>
      <c r="S187" s="260">
        <v>0</v>
      </c>
      <c r="T187" s="260">
        <v>0</v>
      </c>
      <c r="U187" s="261">
        <v>2750</v>
      </c>
    </row>
    <row r="188" spans="1:21">
      <c r="A188" s="251">
        <v>187</v>
      </c>
      <c r="B188" s="213" t="s">
        <v>994</v>
      </c>
      <c r="C188" s="213" t="s">
        <v>994</v>
      </c>
      <c r="D188" s="213" t="s">
        <v>994</v>
      </c>
      <c r="E188" s="257" t="s">
        <v>174</v>
      </c>
      <c r="F188" s="218" t="s">
        <v>175</v>
      </c>
      <c r="G188" s="219" t="s">
        <v>176</v>
      </c>
      <c r="H188" s="189" t="s">
        <v>772</v>
      </c>
      <c r="I188" s="214">
        <v>44032</v>
      </c>
      <c r="J188" s="258">
        <v>44029</v>
      </c>
      <c r="K188" s="255" t="s">
        <v>994</v>
      </c>
      <c r="L188" s="255">
        <v>94031090</v>
      </c>
      <c r="M188" s="9" t="s">
        <v>178</v>
      </c>
      <c r="N188" s="191" t="s">
        <v>365</v>
      </c>
      <c r="O188" s="215">
        <v>1</v>
      </c>
      <c r="P188" s="261">
        <v>2750</v>
      </c>
      <c r="Q188" s="102">
        <v>2750</v>
      </c>
      <c r="R188" s="260">
        <v>0</v>
      </c>
      <c r="S188" s="260">
        <v>0</v>
      </c>
      <c r="T188" s="260">
        <v>0</v>
      </c>
      <c r="U188" s="261">
        <v>2750</v>
      </c>
    </row>
    <row r="189" spans="1:21">
      <c r="A189" s="189">
        <v>188</v>
      </c>
      <c r="B189" s="213" t="s">
        <v>994</v>
      </c>
      <c r="C189" s="213" t="s">
        <v>994</v>
      </c>
      <c r="D189" s="213" t="s">
        <v>994</v>
      </c>
      <c r="E189" s="257" t="s">
        <v>174</v>
      </c>
      <c r="F189" s="218" t="s">
        <v>175</v>
      </c>
      <c r="G189" s="219" t="s">
        <v>176</v>
      </c>
      <c r="H189" s="189" t="s">
        <v>773</v>
      </c>
      <c r="I189" s="214">
        <v>44032</v>
      </c>
      <c r="J189" s="258">
        <v>44029</v>
      </c>
      <c r="K189" s="255" t="s">
        <v>994</v>
      </c>
      <c r="L189" s="255">
        <v>94031090</v>
      </c>
      <c r="M189" s="9" t="s">
        <v>178</v>
      </c>
      <c r="N189" s="191" t="s">
        <v>366</v>
      </c>
      <c r="O189" s="215">
        <v>1</v>
      </c>
      <c r="P189" s="261">
        <v>2750</v>
      </c>
      <c r="Q189" s="102">
        <v>2750</v>
      </c>
      <c r="R189" s="260">
        <v>0</v>
      </c>
      <c r="S189" s="260">
        <v>0</v>
      </c>
      <c r="T189" s="260">
        <v>0</v>
      </c>
      <c r="U189" s="261">
        <v>2750</v>
      </c>
    </row>
    <row r="190" spans="1:21">
      <c r="A190" s="189">
        <v>189</v>
      </c>
      <c r="B190" s="213" t="s">
        <v>994</v>
      </c>
      <c r="C190" s="213" t="s">
        <v>994</v>
      </c>
      <c r="D190" s="213" t="s">
        <v>994</v>
      </c>
      <c r="E190" s="257" t="s">
        <v>174</v>
      </c>
      <c r="F190" s="218" t="s">
        <v>175</v>
      </c>
      <c r="G190" s="219" t="s">
        <v>176</v>
      </c>
      <c r="H190" s="189" t="s">
        <v>774</v>
      </c>
      <c r="I190" s="214">
        <v>44032</v>
      </c>
      <c r="J190" s="258">
        <v>44029</v>
      </c>
      <c r="K190" s="255" t="s">
        <v>994</v>
      </c>
      <c r="L190" s="255">
        <v>94031090</v>
      </c>
      <c r="M190" s="9" t="s">
        <v>178</v>
      </c>
      <c r="N190" s="191" t="s">
        <v>367</v>
      </c>
      <c r="O190" s="215">
        <v>1</v>
      </c>
      <c r="P190" s="261">
        <v>2750</v>
      </c>
      <c r="Q190" s="102">
        <v>2750</v>
      </c>
      <c r="R190" s="260">
        <v>0</v>
      </c>
      <c r="S190" s="260">
        <v>0</v>
      </c>
      <c r="T190" s="260">
        <v>0</v>
      </c>
      <c r="U190" s="261">
        <v>2750</v>
      </c>
    </row>
    <row r="191" spans="1:21">
      <c r="A191" s="189">
        <v>190</v>
      </c>
      <c r="B191" s="213" t="s">
        <v>994</v>
      </c>
      <c r="C191" s="213" t="s">
        <v>994</v>
      </c>
      <c r="D191" s="213" t="s">
        <v>994</v>
      </c>
      <c r="E191" s="257" t="s">
        <v>174</v>
      </c>
      <c r="F191" s="218" t="s">
        <v>175</v>
      </c>
      <c r="G191" s="219" t="s">
        <v>176</v>
      </c>
      <c r="H191" s="189" t="s">
        <v>775</v>
      </c>
      <c r="I191" s="214">
        <v>44032</v>
      </c>
      <c r="J191" s="258">
        <v>44029</v>
      </c>
      <c r="K191" s="255" t="s">
        <v>994</v>
      </c>
      <c r="L191" s="255">
        <v>94031090</v>
      </c>
      <c r="M191" s="9" t="s">
        <v>178</v>
      </c>
      <c r="N191" s="191" t="s">
        <v>368</v>
      </c>
      <c r="O191" s="215">
        <v>1</v>
      </c>
      <c r="P191" s="261">
        <v>2750</v>
      </c>
      <c r="Q191" s="102">
        <v>2750</v>
      </c>
      <c r="R191" s="260">
        <v>0</v>
      </c>
      <c r="S191" s="260">
        <v>0</v>
      </c>
      <c r="T191" s="260">
        <v>0</v>
      </c>
      <c r="U191" s="261">
        <v>2750</v>
      </c>
    </row>
    <row r="192" spans="1:21">
      <c r="A192" s="256">
        <v>191</v>
      </c>
      <c r="B192" s="213" t="s">
        <v>994</v>
      </c>
      <c r="C192" s="213" t="s">
        <v>994</v>
      </c>
      <c r="D192" s="213" t="s">
        <v>994</v>
      </c>
      <c r="E192" s="257" t="s">
        <v>174</v>
      </c>
      <c r="F192" s="218" t="s">
        <v>175</v>
      </c>
      <c r="G192" s="219" t="s">
        <v>176</v>
      </c>
      <c r="H192" s="189" t="s">
        <v>776</v>
      </c>
      <c r="I192" s="214">
        <v>44032</v>
      </c>
      <c r="J192" s="258">
        <v>44029</v>
      </c>
      <c r="K192" s="255" t="s">
        <v>994</v>
      </c>
      <c r="L192" s="255">
        <v>94031090</v>
      </c>
      <c r="M192" s="9" t="s">
        <v>178</v>
      </c>
      <c r="N192" s="191" t="s">
        <v>369</v>
      </c>
      <c r="O192" s="215">
        <v>1</v>
      </c>
      <c r="P192" s="261">
        <v>2750</v>
      </c>
      <c r="Q192" s="102">
        <v>2750</v>
      </c>
      <c r="R192" s="260">
        <v>0</v>
      </c>
      <c r="S192" s="260">
        <v>0</v>
      </c>
      <c r="T192" s="260">
        <v>0</v>
      </c>
      <c r="U192" s="261">
        <v>2750</v>
      </c>
    </row>
    <row r="193" spans="1:21">
      <c r="A193" s="251">
        <v>192</v>
      </c>
      <c r="B193" s="213" t="s">
        <v>994</v>
      </c>
      <c r="C193" s="213" t="s">
        <v>994</v>
      </c>
      <c r="D193" s="213" t="s">
        <v>994</v>
      </c>
      <c r="E193" s="257" t="s">
        <v>174</v>
      </c>
      <c r="F193" s="218" t="s">
        <v>175</v>
      </c>
      <c r="G193" s="219" t="s">
        <v>176</v>
      </c>
      <c r="H193" s="189" t="s">
        <v>777</v>
      </c>
      <c r="I193" s="214">
        <v>44032</v>
      </c>
      <c r="J193" s="258">
        <v>44029</v>
      </c>
      <c r="K193" s="255" t="s">
        <v>994</v>
      </c>
      <c r="L193" s="255">
        <v>94031090</v>
      </c>
      <c r="M193" s="9" t="s">
        <v>178</v>
      </c>
      <c r="N193" s="191" t="s">
        <v>370</v>
      </c>
      <c r="O193" s="215">
        <v>1</v>
      </c>
      <c r="P193" s="261">
        <v>2750</v>
      </c>
      <c r="Q193" s="102">
        <v>2750</v>
      </c>
      <c r="R193" s="260">
        <v>0</v>
      </c>
      <c r="S193" s="260">
        <v>0</v>
      </c>
      <c r="T193" s="260">
        <v>0</v>
      </c>
      <c r="U193" s="261">
        <v>2750</v>
      </c>
    </row>
    <row r="194" spans="1:21">
      <c r="A194" s="251">
        <v>193</v>
      </c>
      <c r="B194" s="213" t="s">
        <v>994</v>
      </c>
      <c r="C194" s="213" t="s">
        <v>994</v>
      </c>
      <c r="D194" s="213" t="s">
        <v>994</v>
      </c>
      <c r="E194" s="257" t="s">
        <v>174</v>
      </c>
      <c r="F194" s="218" t="s">
        <v>175</v>
      </c>
      <c r="G194" s="219" t="s">
        <v>176</v>
      </c>
      <c r="H194" s="189" t="s">
        <v>778</v>
      </c>
      <c r="I194" s="214">
        <v>44032</v>
      </c>
      <c r="J194" s="258">
        <v>44029</v>
      </c>
      <c r="K194" s="255" t="s">
        <v>994</v>
      </c>
      <c r="L194" s="255">
        <v>94031090</v>
      </c>
      <c r="M194" s="9" t="s">
        <v>178</v>
      </c>
      <c r="N194" s="191" t="s">
        <v>371</v>
      </c>
      <c r="O194" s="215">
        <v>1</v>
      </c>
      <c r="P194" s="261">
        <v>2750</v>
      </c>
      <c r="Q194" s="102">
        <v>2750</v>
      </c>
      <c r="R194" s="260">
        <v>0</v>
      </c>
      <c r="S194" s="260">
        <v>0</v>
      </c>
      <c r="T194" s="260">
        <v>0</v>
      </c>
      <c r="U194" s="261">
        <v>2750</v>
      </c>
    </row>
    <row r="195" spans="1:21">
      <c r="A195" s="189">
        <v>194</v>
      </c>
      <c r="B195" s="213" t="s">
        <v>994</v>
      </c>
      <c r="C195" s="213" t="s">
        <v>994</v>
      </c>
      <c r="D195" s="213" t="s">
        <v>994</v>
      </c>
      <c r="E195" s="257" t="s">
        <v>174</v>
      </c>
      <c r="F195" s="218" t="s">
        <v>175</v>
      </c>
      <c r="G195" s="219" t="s">
        <v>176</v>
      </c>
      <c r="H195" s="189" t="s">
        <v>779</v>
      </c>
      <c r="I195" s="214">
        <v>44032</v>
      </c>
      <c r="J195" s="258">
        <v>44029</v>
      </c>
      <c r="K195" s="255" t="s">
        <v>994</v>
      </c>
      <c r="L195" s="255">
        <v>94031090</v>
      </c>
      <c r="M195" s="9" t="s">
        <v>178</v>
      </c>
      <c r="N195" s="191" t="s">
        <v>372</v>
      </c>
      <c r="O195" s="215">
        <v>1</v>
      </c>
      <c r="P195" s="261">
        <v>2750</v>
      </c>
      <c r="Q195" s="102">
        <v>2750</v>
      </c>
      <c r="R195" s="260">
        <v>0</v>
      </c>
      <c r="S195" s="260">
        <v>0</v>
      </c>
      <c r="T195" s="260">
        <v>0</v>
      </c>
      <c r="U195" s="261">
        <v>2750</v>
      </c>
    </row>
    <row r="196" spans="1:21">
      <c r="A196" s="189">
        <v>195</v>
      </c>
      <c r="B196" s="213" t="s">
        <v>994</v>
      </c>
      <c r="C196" s="213" t="s">
        <v>994</v>
      </c>
      <c r="D196" s="213" t="s">
        <v>994</v>
      </c>
      <c r="E196" s="257" t="s">
        <v>174</v>
      </c>
      <c r="F196" s="218" t="s">
        <v>175</v>
      </c>
      <c r="G196" s="219" t="s">
        <v>176</v>
      </c>
      <c r="H196" s="189" t="s">
        <v>780</v>
      </c>
      <c r="I196" s="214">
        <v>44032</v>
      </c>
      <c r="J196" s="258">
        <v>44029</v>
      </c>
      <c r="K196" s="255" t="s">
        <v>994</v>
      </c>
      <c r="L196" s="255">
        <v>94031090</v>
      </c>
      <c r="M196" s="9" t="s">
        <v>178</v>
      </c>
      <c r="N196" s="191" t="s">
        <v>373</v>
      </c>
      <c r="O196" s="215">
        <v>1</v>
      </c>
      <c r="P196" s="261">
        <v>2750</v>
      </c>
      <c r="Q196" s="102">
        <v>2750</v>
      </c>
      <c r="R196" s="260">
        <v>0</v>
      </c>
      <c r="S196" s="260">
        <v>0</v>
      </c>
      <c r="T196" s="260">
        <v>0</v>
      </c>
      <c r="U196" s="261">
        <v>2750</v>
      </c>
    </row>
    <row r="197" spans="1:21">
      <c r="A197" s="189">
        <v>196</v>
      </c>
      <c r="B197" s="213" t="s">
        <v>994</v>
      </c>
      <c r="C197" s="213" t="s">
        <v>994</v>
      </c>
      <c r="D197" s="213" t="s">
        <v>994</v>
      </c>
      <c r="E197" s="257" t="s">
        <v>174</v>
      </c>
      <c r="F197" s="218" t="s">
        <v>175</v>
      </c>
      <c r="G197" s="219" t="s">
        <v>176</v>
      </c>
      <c r="H197" s="189" t="s">
        <v>781</v>
      </c>
      <c r="I197" s="214">
        <v>44032</v>
      </c>
      <c r="J197" s="258">
        <v>44029</v>
      </c>
      <c r="K197" s="255" t="s">
        <v>994</v>
      </c>
      <c r="L197" s="255">
        <v>94031090</v>
      </c>
      <c r="M197" s="9" t="s">
        <v>178</v>
      </c>
      <c r="N197" s="191" t="s">
        <v>374</v>
      </c>
      <c r="O197" s="215">
        <v>1</v>
      </c>
      <c r="P197" s="261">
        <v>2750</v>
      </c>
      <c r="Q197" s="102">
        <v>2750</v>
      </c>
      <c r="R197" s="260">
        <v>0</v>
      </c>
      <c r="S197" s="260">
        <v>0</v>
      </c>
      <c r="T197" s="260">
        <v>0</v>
      </c>
      <c r="U197" s="261">
        <v>2750</v>
      </c>
    </row>
    <row r="198" spans="1:21">
      <c r="A198" s="256">
        <v>197</v>
      </c>
      <c r="B198" s="213" t="s">
        <v>994</v>
      </c>
      <c r="C198" s="213" t="s">
        <v>994</v>
      </c>
      <c r="D198" s="213" t="s">
        <v>994</v>
      </c>
      <c r="E198" s="257" t="s">
        <v>174</v>
      </c>
      <c r="F198" s="218" t="s">
        <v>175</v>
      </c>
      <c r="G198" s="219" t="s">
        <v>176</v>
      </c>
      <c r="H198" s="189" t="s">
        <v>782</v>
      </c>
      <c r="I198" s="214">
        <v>44032</v>
      </c>
      <c r="J198" s="258">
        <v>44029</v>
      </c>
      <c r="K198" s="255" t="s">
        <v>994</v>
      </c>
      <c r="L198" s="255">
        <v>94031090</v>
      </c>
      <c r="M198" s="9" t="s">
        <v>178</v>
      </c>
      <c r="N198" s="191" t="s">
        <v>375</v>
      </c>
      <c r="O198" s="215">
        <v>1</v>
      </c>
      <c r="P198" s="261">
        <v>2750</v>
      </c>
      <c r="Q198" s="102">
        <v>2750</v>
      </c>
      <c r="R198" s="260">
        <v>0</v>
      </c>
      <c r="S198" s="260">
        <v>0</v>
      </c>
      <c r="T198" s="260">
        <v>0</v>
      </c>
      <c r="U198" s="261">
        <v>2750</v>
      </c>
    </row>
    <row r="199" spans="1:21">
      <c r="A199" s="251">
        <v>198</v>
      </c>
      <c r="B199" s="213" t="s">
        <v>994</v>
      </c>
      <c r="C199" s="213" t="s">
        <v>994</v>
      </c>
      <c r="D199" s="213" t="s">
        <v>994</v>
      </c>
      <c r="E199" s="257" t="s">
        <v>174</v>
      </c>
      <c r="F199" s="218" t="s">
        <v>175</v>
      </c>
      <c r="G199" s="219" t="s">
        <v>176</v>
      </c>
      <c r="H199" s="189" t="s">
        <v>783</v>
      </c>
      <c r="I199" s="214">
        <v>44032</v>
      </c>
      <c r="J199" s="258">
        <v>44029</v>
      </c>
      <c r="K199" s="255" t="s">
        <v>994</v>
      </c>
      <c r="L199" s="255">
        <v>94031090</v>
      </c>
      <c r="M199" s="9" t="s">
        <v>178</v>
      </c>
      <c r="N199" s="191" t="s">
        <v>376</v>
      </c>
      <c r="O199" s="215">
        <v>1</v>
      </c>
      <c r="P199" s="261">
        <v>2750</v>
      </c>
      <c r="Q199" s="102">
        <v>2750</v>
      </c>
      <c r="R199" s="260">
        <v>0</v>
      </c>
      <c r="S199" s="260">
        <v>0</v>
      </c>
      <c r="T199" s="260">
        <v>0</v>
      </c>
      <c r="U199" s="261">
        <v>2750</v>
      </c>
    </row>
    <row r="200" spans="1:21">
      <c r="A200" s="251">
        <v>199</v>
      </c>
      <c r="B200" s="213" t="s">
        <v>994</v>
      </c>
      <c r="C200" s="213" t="s">
        <v>994</v>
      </c>
      <c r="D200" s="213" t="s">
        <v>994</v>
      </c>
      <c r="E200" s="257" t="s">
        <v>174</v>
      </c>
      <c r="F200" s="218" t="s">
        <v>175</v>
      </c>
      <c r="G200" s="219" t="s">
        <v>176</v>
      </c>
      <c r="H200" s="189" t="s">
        <v>784</v>
      </c>
      <c r="I200" s="214">
        <v>44032</v>
      </c>
      <c r="J200" s="258">
        <v>44029</v>
      </c>
      <c r="K200" s="255" t="s">
        <v>994</v>
      </c>
      <c r="L200" s="255">
        <v>94031090</v>
      </c>
      <c r="M200" s="9" t="s">
        <v>178</v>
      </c>
      <c r="N200" s="191" t="s">
        <v>377</v>
      </c>
      <c r="O200" s="215">
        <v>1</v>
      </c>
      <c r="P200" s="261">
        <v>2750</v>
      </c>
      <c r="Q200" s="102">
        <v>2750</v>
      </c>
      <c r="R200" s="260">
        <v>0</v>
      </c>
      <c r="S200" s="260">
        <v>0</v>
      </c>
      <c r="T200" s="260">
        <v>0</v>
      </c>
      <c r="U200" s="261">
        <v>2750</v>
      </c>
    </row>
    <row r="201" spans="1:21">
      <c r="A201" s="189">
        <v>200</v>
      </c>
      <c r="B201" s="213" t="s">
        <v>994</v>
      </c>
      <c r="C201" s="213" t="s">
        <v>994</v>
      </c>
      <c r="D201" s="213" t="s">
        <v>994</v>
      </c>
      <c r="E201" s="257" t="s">
        <v>174</v>
      </c>
      <c r="F201" s="218" t="s">
        <v>175</v>
      </c>
      <c r="G201" s="219" t="s">
        <v>176</v>
      </c>
      <c r="H201" s="189" t="s">
        <v>785</v>
      </c>
      <c r="I201" s="214">
        <v>44032</v>
      </c>
      <c r="J201" s="258">
        <v>44029</v>
      </c>
      <c r="K201" s="255" t="s">
        <v>994</v>
      </c>
      <c r="L201" s="255">
        <v>94031090</v>
      </c>
      <c r="M201" s="9" t="s">
        <v>178</v>
      </c>
      <c r="N201" s="191" t="s">
        <v>378</v>
      </c>
      <c r="O201" s="215">
        <v>1</v>
      </c>
      <c r="P201" s="261">
        <v>2750</v>
      </c>
      <c r="Q201" s="102">
        <v>2750</v>
      </c>
      <c r="R201" s="260">
        <v>0</v>
      </c>
      <c r="S201" s="260">
        <v>0</v>
      </c>
      <c r="T201" s="260">
        <v>0</v>
      </c>
      <c r="U201" s="261">
        <v>2750</v>
      </c>
    </row>
    <row r="202" spans="1:21">
      <c r="A202" s="189">
        <v>201</v>
      </c>
      <c r="B202" s="213" t="s">
        <v>994</v>
      </c>
      <c r="C202" s="213" t="s">
        <v>994</v>
      </c>
      <c r="D202" s="213" t="s">
        <v>994</v>
      </c>
      <c r="E202" s="257" t="s">
        <v>174</v>
      </c>
      <c r="F202" s="218" t="s">
        <v>175</v>
      </c>
      <c r="G202" s="219" t="s">
        <v>176</v>
      </c>
      <c r="H202" s="189" t="s">
        <v>786</v>
      </c>
      <c r="I202" s="214">
        <v>44032</v>
      </c>
      <c r="J202" s="258">
        <v>44029</v>
      </c>
      <c r="K202" s="255" t="s">
        <v>994</v>
      </c>
      <c r="L202" s="255">
        <v>94031090</v>
      </c>
      <c r="M202" s="9" t="s">
        <v>178</v>
      </c>
      <c r="N202" s="191" t="s">
        <v>379</v>
      </c>
      <c r="O202" s="215">
        <v>1</v>
      </c>
      <c r="P202" s="261">
        <v>2750</v>
      </c>
      <c r="Q202" s="102">
        <v>2750</v>
      </c>
      <c r="R202" s="260">
        <v>0</v>
      </c>
      <c r="S202" s="260">
        <v>0</v>
      </c>
      <c r="T202" s="260">
        <v>0</v>
      </c>
      <c r="U202" s="261">
        <v>2750</v>
      </c>
    </row>
    <row r="203" spans="1:21">
      <c r="A203" s="189">
        <v>202</v>
      </c>
      <c r="B203" s="213" t="s">
        <v>994</v>
      </c>
      <c r="C203" s="213" t="s">
        <v>994</v>
      </c>
      <c r="D203" s="213" t="s">
        <v>994</v>
      </c>
      <c r="E203" s="257" t="s">
        <v>174</v>
      </c>
      <c r="F203" s="218" t="s">
        <v>175</v>
      </c>
      <c r="G203" s="219" t="s">
        <v>176</v>
      </c>
      <c r="H203" s="189" t="s">
        <v>787</v>
      </c>
      <c r="I203" s="214">
        <v>44032</v>
      </c>
      <c r="J203" s="258">
        <v>44029</v>
      </c>
      <c r="K203" s="255" t="s">
        <v>994</v>
      </c>
      <c r="L203" s="255">
        <v>94031090</v>
      </c>
      <c r="M203" s="9" t="s">
        <v>178</v>
      </c>
      <c r="N203" s="191" t="s">
        <v>380</v>
      </c>
      <c r="O203" s="215">
        <v>1</v>
      </c>
      <c r="P203" s="261">
        <v>2750</v>
      </c>
      <c r="Q203" s="102">
        <v>2750</v>
      </c>
      <c r="R203" s="260">
        <v>0</v>
      </c>
      <c r="S203" s="260">
        <v>0</v>
      </c>
      <c r="T203" s="260">
        <v>0</v>
      </c>
      <c r="U203" s="261">
        <v>2750</v>
      </c>
    </row>
    <row r="204" spans="1:21">
      <c r="A204" s="256">
        <v>203</v>
      </c>
      <c r="B204" s="213" t="s">
        <v>994</v>
      </c>
      <c r="C204" s="213" t="s">
        <v>994</v>
      </c>
      <c r="D204" s="213" t="s">
        <v>994</v>
      </c>
      <c r="E204" s="257" t="s">
        <v>174</v>
      </c>
      <c r="F204" s="218" t="s">
        <v>175</v>
      </c>
      <c r="G204" s="219" t="s">
        <v>176</v>
      </c>
      <c r="H204" s="189" t="s">
        <v>788</v>
      </c>
      <c r="I204" s="214">
        <v>44032</v>
      </c>
      <c r="J204" s="258">
        <v>44029</v>
      </c>
      <c r="K204" s="255" t="s">
        <v>994</v>
      </c>
      <c r="L204" s="255">
        <v>94031090</v>
      </c>
      <c r="M204" s="9" t="s">
        <v>178</v>
      </c>
      <c r="N204" s="191" t="s">
        <v>381</v>
      </c>
      <c r="O204" s="215">
        <v>1</v>
      </c>
      <c r="P204" s="261">
        <v>2750</v>
      </c>
      <c r="Q204" s="102">
        <v>2750</v>
      </c>
      <c r="R204" s="260">
        <v>0</v>
      </c>
      <c r="S204" s="260">
        <v>0</v>
      </c>
      <c r="T204" s="260">
        <v>0</v>
      </c>
      <c r="U204" s="261">
        <v>2750</v>
      </c>
    </row>
    <row r="205" spans="1:21">
      <c r="A205" s="251">
        <v>204</v>
      </c>
      <c r="B205" s="213" t="s">
        <v>994</v>
      </c>
      <c r="C205" s="213" t="s">
        <v>994</v>
      </c>
      <c r="D205" s="213" t="s">
        <v>994</v>
      </c>
      <c r="E205" s="257" t="s">
        <v>174</v>
      </c>
      <c r="F205" s="218" t="s">
        <v>175</v>
      </c>
      <c r="G205" s="219" t="s">
        <v>176</v>
      </c>
      <c r="H205" s="189" t="s">
        <v>789</v>
      </c>
      <c r="I205" s="214">
        <v>44032</v>
      </c>
      <c r="J205" s="258">
        <v>44029</v>
      </c>
      <c r="K205" s="255" t="s">
        <v>994</v>
      </c>
      <c r="L205" s="255">
        <v>94031090</v>
      </c>
      <c r="M205" s="9" t="s">
        <v>178</v>
      </c>
      <c r="N205" s="191" t="s">
        <v>382</v>
      </c>
      <c r="O205" s="215">
        <v>1</v>
      </c>
      <c r="P205" s="261">
        <v>2750</v>
      </c>
      <c r="Q205" s="102">
        <v>2750</v>
      </c>
      <c r="R205" s="260">
        <v>0</v>
      </c>
      <c r="S205" s="260">
        <v>0</v>
      </c>
      <c r="T205" s="260">
        <v>0</v>
      </c>
      <c r="U205" s="261">
        <v>2750</v>
      </c>
    </row>
    <row r="206" spans="1:21">
      <c r="A206" s="251">
        <v>205</v>
      </c>
      <c r="B206" s="213" t="s">
        <v>994</v>
      </c>
      <c r="C206" s="213" t="s">
        <v>994</v>
      </c>
      <c r="D206" s="213" t="s">
        <v>994</v>
      </c>
      <c r="E206" s="257" t="s">
        <v>174</v>
      </c>
      <c r="F206" s="218" t="s">
        <v>175</v>
      </c>
      <c r="G206" s="219" t="s">
        <v>176</v>
      </c>
      <c r="H206" s="189" t="s">
        <v>790</v>
      </c>
      <c r="I206" s="214">
        <v>44032</v>
      </c>
      <c r="J206" s="258">
        <v>44029</v>
      </c>
      <c r="K206" s="255" t="s">
        <v>994</v>
      </c>
      <c r="L206" s="255">
        <v>94031090</v>
      </c>
      <c r="M206" s="9" t="s">
        <v>178</v>
      </c>
      <c r="N206" s="191" t="s">
        <v>383</v>
      </c>
      <c r="O206" s="215">
        <v>1</v>
      </c>
      <c r="P206" s="261">
        <v>2750</v>
      </c>
      <c r="Q206" s="102">
        <v>2750</v>
      </c>
      <c r="R206" s="260">
        <v>0</v>
      </c>
      <c r="S206" s="260">
        <v>0</v>
      </c>
      <c r="T206" s="260">
        <v>0</v>
      </c>
      <c r="U206" s="261">
        <v>2750</v>
      </c>
    </row>
    <row r="207" spans="1:21">
      <c r="A207" s="189">
        <v>206</v>
      </c>
      <c r="B207" s="213" t="s">
        <v>994</v>
      </c>
      <c r="C207" s="213" t="s">
        <v>994</v>
      </c>
      <c r="D207" s="213" t="s">
        <v>994</v>
      </c>
      <c r="E207" s="257" t="s">
        <v>174</v>
      </c>
      <c r="F207" s="218" t="s">
        <v>175</v>
      </c>
      <c r="G207" s="219" t="s">
        <v>176</v>
      </c>
      <c r="H207" s="189" t="s">
        <v>791</v>
      </c>
      <c r="I207" s="214">
        <v>44032</v>
      </c>
      <c r="J207" s="258">
        <v>44029</v>
      </c>
      <c r="K207" s="255" t="s">
        <v>994</v>
      </c>
      <c r="L207" s="255">
        <v>94031090</v>
      </c>
      <c r="M207" s="9" t="s">
        <v>178</v>
      </c>
      <c r="N207" s="191" t="s">
        <v>384</v>
      </c>
      <c r="O207" s="215">
        <v>1</v>
      </c>
      <c r="P207" s="261">
        <v>2750</v>
      </c>
      <c r="Q207" s="102">
        <v>2750</v>
      </c>
      <c r="R207" s="260">
        <v>0</v>
      </c>
      <c r="S207" s="260">
        <v>0</v>
      </c>
      <c r="T207" s="260">
        <v>0</v>
      </c>
      <c r="U207" s="261">
        <v>2750</v>
      </c>
    </row>
    <row r="208" spans="1:21">
      <c r="A208" s="189">
        <v>207</v>
      </c>
      <c r="B208" s="213" t="s">
        <v>994</v>
      </c>
      <c r="C208" s="213" t="s">
        <v>994</v>
      </c>
      <c r="D208" s="213" t="s">
        <v>994</v>
      </c>
      <c r="E208" s="257" t="s">
        <v>174</v>
      </c>
      <c r="F208" s="218" t="s">
        <v>175</v>
      </c>
      <c r="G208" s="219" t="s">
        <v>176</v>
      </c>
      <c r="H208" s="189" t="s">
        <v>792</v>
      </c>
      <c r="I208" s="214">
        <v>44032</v>
      </c>
      <c r="J208" s="258">
        <v>44029</v>
      </c>
      <c r="K208" s="255" t="s">
        <v>994</v>
      </c>
      <c r="L208" s="255">
        <v>94031090</v>
      </c>
      <c r="M208" s="9" t="s">
        <v>178</v>
      </c>
      <c r="N208" s="191" t="s">
        <v>385</v>
      </c>
      <c r="O208" s="215">
        <v>1</v>
      </c>
      <c r="P208" s="261">
        <v>2750</v>
      </c>
      <c r="Q208" s="102">
        <v>2750</v>
      </c>
      <c r="R208" s="260">
        <v>0</v>
      </c>
      <c r="S208" s="260">
        <v>0</v>
      </c>
      <c r="T208" s="260">
        <v>0</v>
      </c>
      <c r="U208" s="261">
        <v>2750</v>
      </c>
    </row>
    <row r="209" spans="1:21">
      <c r="A209" s="189">
        <v>208</v>
      </c>
      <c r="B209" s="213" t="s">
        <v>994</v>
      </c>
      <c r="C209" s="213" t="s">
        <v>994</v>
      </c>
      <c r="D209" s="213" t="s">
        <v>994</v>
      </c>
      <c r="E209" s="257" t="s">
        <v>174</v>
      </c>
      <c r="F209" s="218" t="s">
        <v>175</v>
      </c>
      <c r="G209" s="219" t="s">
        <v>176</v>
      </c>
      <c r="H209" s="189" t="s">
        <v>793</v>
      </c>
      <c r="I209" s="214">
        <v>44032</v>
      </c>
      <c r="J209" s="258">
        <v>44029</v>
      </c>
      <c r="K209" s="255" t="s">
        <v>994</v>
      </c>
      <c r="L209" s="255">
        <v>94031090</v>
      </c>
      <c r="M209" s="9" t="s">
        <v>178</v>
      </c>
      <c r="N209" s="191" t="s">
        <v>386</v>
      </c>
      <c r="O209" s="215">
        <v>1</v>
      </c>
      <c r="P209" s="261">
        <v>2750</v>
      </c>
      <c r="Q209" s="102">
        <v>2750</v>
      </c>
      <c r="R209" s="260">
        <v>0</v>
      </c>
      <c r="S209" s="260">
        <v>0</v>
      </c>
      <c r="T209" s="260">
        <v>0</v>
      </c>
      <c r="U209" s="261">
        <v>2750</v>
      </c>
    </row>
    <row r="210" spans="1:21">
      <c r="A210" s="256">
        <v>209</v>
      </c>
      <c r="B210" s="213" t="s">
        <v>994</v>
      </c>
      <c r="C210" s="213" t="s">
        <v>994</v>
      </c>
      <c r="D210" s="213" t="s">
        <v>994</v>
      </c>
      <c r="E210" s="257" t="s">
        <v>174</v>
      </c>
      <c r="F210" s="218" t="s">
        <v>175</v>
      </c>
      <c r="G210" s="219" t="s">
        <v>176</v>
      </c>
      <c r="H210" s="189" t="s">
        <v>794</v>
      </c>
      <c r="I210" s="214">
        <v>44032</v>
      </c>
      <c r="J210" s="258">
        <v>44029</v>
      </c>
      <c r="K210" s="255" t="s">
        <v>994</v>
      </c>
      <c r="L210" s="255">
        <v>94031090</v>
      </c>
      <c r="M210" s="9" t="s">
        <v>178</v>
      </c>
      <c r="N210" s="191" t="s">
        <v>387</v>
      </c>
      <c r="O210" s="215">
        <v>1</v>
      </c>
      <c r="P210" s="261">
        <v>2750</v>
      </c>
      <c r="Q210" s="102">
        <v>2750</v>
      </c>
      <c r="R210" s="260">
        <v>0</v>
      </c>
      <c r="S210" s="260">
        <v>0</v>
      </c>
      <c r="T210" s="260">
        <v>0</v>
      </c>
      <c r="U210" s="261">
        <v>2750</v>
      </c>
    </row>
    <row r="211" spans="1:21">
      <c r="A211" s="251">
        <v>210</v>
      </c>
      <c r="B211" s="213" t="s">
        <v>994</v>
      </c>
      <c r="C211" s="213" t="s">
        <v>994</v>
      </c>
      <c r="D211" s="213" t="s">
        <v>994</v>
      </c>
      <c r="E211" s="257" t="s">
        <v>174</v>
      </c>
      <c r="F211" s="218" t="s">
        <v>175</v>
      </c>
      <c r="G211" s="219" t="s">
        <v>176</v>
      </c>
      <c r="H211" s="189" t="s">
        <v>795</v>
      </c>
      <c r="I211" s="214">
        <v>44032</v>
      </c>
      <c r="J211" s="258">
        <v>44029</v>
      </c>
      <c r="K211" s="255" t="s">
        <v>994</v>
      </c>
      <c r="L211" s="255">
        <v>94031090</v>
      </c>
      <c r="M211" s="9" t="s">
        <v>178</v>
      </c>
      <c r="N211" s="191" t="s">
        <v>388</v>
      </c>
      <c r="O211" s="215">
        <v>1</v>
      </c>
      <c r="P211" s="261">
        <v>2750</v>
      </c>
      <c r="Q211" s="102">
        <v>2750</v>
      </c>
      <c r="R211" s="260">
        <v>0</v>
      </c>
      <c r="S211" s="260">
        <v>0</v>
      </c>
      <c r="T211" s="260">
        <v>0</v>
      </c>
      <c r="U211" s="261">
        <v>2750</v>
      </c>
    </row>
    <row r="212" spans="1:21">
      <c r="A212" s="251">
        <v>211</v>
      </c>
      <c r="B212" s="213" t="s">
        <v>994</v>
      </c>
      <c r="C212" s="213" t="s">
        <v>994</v>
      </c>
      <c r="D212" s="213" t="s">
        <v>994</v>
      </c>
      <c r="E212" s="257" t="s">
        <v>174</v>
      </c>
      <c r="F212" s="218" t="s">
        <v>175</v>
      </c>
      <c r="G212" s="219" t="s">
        <v>176</v>
      </c>
      <c r="H212" s="189" t="s">
        <v>796</v>
      </c>
      <c r="I212" s="214">
        <v>44032</v>
      </c>
      <c r="J212" s="258">
        <v>44029</v>
      </c>
      <c r="K212" s="255" t="s">
        <v>994</v>
      </c>
      <c r="L212" s="255">
        <v>94031090</v>
      </c>
      <c r="M212" s="9" t="s">
        <v>178</v>
      </c>
      <c r="N212" s="191" t="s">
        <v>389</v>
      </c>
      <c r="O212" s="215">
        <v>1</v>
      </c>
      <c r="P212" s="261">
        <v>2750</v>
      </c>
      <c r="Q212" s="102">
        <v>2750</v>
      </c>
      <c r="R212" s="260">
        <v>0</v>
      </c>
      <c r="S212" s="260">
        <v>0</v>
      </c>
      <c r="T212" s="260">
        <v>0</v>
      </c>
      <c r="U212" s="261">
        <v>2750</v>
      </c>
    </row>
    <row r="213" spans="1:21">
      <c r="A213" s="189">
        <v>212</v>
      </c>
      <c r="B213" s="213" t="s">
        <v>994</v>
      </c>
      <c r="C213" s="213" t="s">
        <v>994</v>
      </c>
      <c r="D213" s="213" t="s">
        <v>994</v>
      </c>
      <c r="E213" s="257" t="s">
        <v>174</v>
      </c>
      <c r="F213" s="218" t="s">
        <v>175</v>
      </c>
      <c r="G213" s="219" t="s">
        <v>176</v>
      </c>
      <c r="H213" s="189" t="s">
        <v>797</v>
      </c>
      <c r="I213" s="214">
        <v>44032</v>
      </c>
      <c r="J213" s="258">
        <v>44029</v>
      </c>
      <c r="K213" s="255" t="s">
        <v>994</v>
      </c>
      <c r="L213" s="255">
        <v>94031090</v>
      </c>
      <c r="M213" s="9" t="s">
        <v>178</v>
      </c>
      <c r="N213" s="191" t="s">
        <v>390</v>
      </c>
      <c r="O213" s="215">
        <v>1</v>
      </c>
      <c r="P213" s="261">
        <v>2750</v>
      </c>
      <c r="Q213" s="102">
        <v>2750</v>
      </c>
      <c r="R213" s="260">
        <v>0</v>
      </c>
      <c r="S213" s="260">
        <v>0</v>
      </c>
      <c r="T213" s="260">
        <v>0</v>
      </c>
      <c r="U213" s="261">
        <v>2750</v>
      </c>
    </row>
    <row r="214" spans="1:21">
      <c r="A214" s="189">
        <v>213</v>
      </c>
      <c r="B214" s="213" t="s">
        <v>994</v>
      </c>
      <c r="C214" s="213" t="s">
        <v>994</v>
      </c>
      <c r="D214" s="213" t="s">
        <v>994</v>
      </c>
      <c r="E214" s="257" t="s">
        <v>174</v>
      </c>
      <c r="F214" s="218" t="s">
        <v>175</v>
      </c>
      <c r="G214" s="219" t="s">
        <v>176</v>
      </c>
      <c r="H214" s="189" t="s">
        <v>798</v>
      </c>
      <c r="I214" s="214">
        <v>44032</v>
      </c>
      <c r="J214" s="258">
        <v>44029</v>
      </c>
      <c r="K214" s="255" t="s">
        <v>994</v>
      </c>
      <c r="L214" s="255">
        <v>94031090</v>
      </c>
      <c r="M214" s="9" t="s">
        <v>178</v>
      </c>
      <c r="N214" s="191" t="s">
        <v>391</v>
      </c>
      <c r="O214" s="215">
        <v>1</v>
      </c>
      <c r="P214" s="261">
        <v>2750</v>
      </c>
      <c r="Q214" s="102">
        <v>2750</v>
      </c>
      <c r="R214" s="260">
        <v>0</v>
      </c>
      <c r="S214" s="260">
        <v>0</v>
      </c>
      <c r="T214" s="260">
        <v>0</v>
      </c>
      <c r="U214" s="261">
        <v>2750</v>
      </c>
    </row>
    <row r="215" spans="1:21">
      <c r="A215" s="189">
        <v>214</v>
      </c>
      <c r="B215" s="213" t="s">
        <v>994</v>
      </c>
      <c r="C215" s="213" t="s">
        <v>994</v>
      </c>
      <c r="D215" s="213" t="s">
        <v>994</v>
      </c>
      <c r="E215" s="257" t="s">
        <v>174</v>
      </c>
      <c r="F215" s="218" t="s">
        <v>175</v>
      </c>
      <c r="G215" s="219" t="s">
        <v>176</v>
      </c>
      <c r="H215" s="189" t="s">
        <v>799</v>
      </c>
      <c r="I215" s="214">
        <v>44032</v>
      </c>
      <c r="J215" s="258">
        <v>44029</v>
      </c>
      <c r="K215" s="255" t="s">
        <v>994</v>
      </c>
      <c r="L215" s="255">
        <v>94031090</v>
      </c>
      <c r="M215" s="9" t="s">
        <v>178</v>
      </c>
      <c r="N215" s="191" t="s">
        <v>392</v>
      </c>
      <c r="O215" s="215">
        <v>1</v>
      </c>
      <c r="P215" s="261">
        <v>2750</v>
      </c>
      <c r="Q215" s="102">
        <v>2750</v>
      </c>
      <c r="R215" s="260">
        <v>0</v>
      </c>
      <c r="S215" s="260">
        <v>0</v>
      </c>
      <c r="T215" s="260">
        <v>0</v>
      </c>
      <c r="U215" s="261">
        <v>2750</v>
      </c>
    </row>
    <row r="216" spans="1:21">
      <c r="A216" s="256">
        <v>215</v>
      </c>
      <c r="B216" s="213" t="s">
        <v>994</v>
      </c>
      <c r="C216" s="213" t="s">
        <v>994</v>
      </c>
      <c r="D216" s="213" t="s">
        <v>994</v>
      </c>
      <c r="E216" s="257" t="s">
        <v>174</v>
      </c>
      <c r="F216" s="218" t="s">
        <v>175</v>
      </c>
      <c r="G216" s="219" t="s">
        <v>176</v>
      </c>
      <c r="H216" s="189" t="s">
        <v>800</v>
      </c>
      <c r="I216" s="214">
        <v>44032</v>
      </c>
      <c r="J216" s="258">
        <v>44029</v>
      </c>
      <c r="K216" s="255" t="s">
        <v>994</v>
      </c>
      <c r="L216" s="255">
        <v>94031090</v>
      </c>
      <c r="M216" s="9" t="s">
        <v>178</v>
      </c>
      <c r="N216" s="191" t="s">
        <v>393</v>
      </c>
      <c r="O216" s="215">
        <v>1</v>
      </c>
      <c r="P216" s="261">
        <v>2750</v>
      </c>
      <c r="Q216" s="102">
        <v>2750</v>
      </c>
      <c r="R216" s="260">
        <v>0</v>
      </c>
      <c r="S216" s="260">
        <v>0</v>
      </c>
      <c r="T216" s="260">
        <v>0</v>
      </c>
      <c r="U216" s="261">
        <v>2750</v>
      </c>
    </row>
    <row r="217" spans="1:21">
      <c r="A217" s="251">
        <v>216</v>
      </c>
      <c r="B217" s="213" t="s">
        <v>994</v>
      </c>
      <c r="C217" s="213" t="s">
        <v>994</v>
      </c>
      <c r="D217" s="213" t="s">
        <v>994</v>
      </c>
      <c r="E217" s="257" t="s">
        <v>174</v>
      </c>
      <c r="F217" s="218" t="s">
        <v>175</v>
      </c>
      <c r="G217" s="219" t="s">
        <v>176</v>
      </c>
      <c r="H217" s="189" t="s">
        <v>801</v>
      </c>
      <c r="I217" s="214">
        <v>44032</v>
      </c>
      <c r="J217" s="258">
        <v>44029</v>
      </c>
      <c r="K217" s="255" t="s">
        <v>994</v>
      </c>
      <c r="L217" s="255">
        <v>94031090</v>
      </c>
      <c r="M217" s="9" t="s">
        <v>178</v>
      </c>
      <c r="N217" s="191" t="s">
        <v>394</v>
      </c>
      <c r="O217" s="215">
        <v>1</v>
      </c>
      <c r="P217" s="261">
        <v>2750</v>
      </c>
      <c r="Q217" s="102">
        <v>2750</v>
      </c>
      <c r="R217" s="260">
        <v>0</v>
      </c>
      <c r="S217" s="260">
        <v>0</v>
      </c>
      <c r="T217" s="260">
        <v>0</v>
      </c>
      <c r="U217" s="261">
        <v>2750</v>
      </c>
    </row>
    <row r="218" spans="1:21">
      <c r="A218" s="251">
        <v>217</v>
      </c>
      <c r="B218" s="213" t="s">
        <v>994</v>
      </c>
      <c r="C218" s="213" t="s">
        <v>994</v>
      </c>
      <c r="D218" s="213" t="s">
        <v>994</v>
      </c>
      <c r="E218" s="257" t="s">
        <v>174</v>
      </c>
      <c r="F218" s="218" t="s">
        <v>175</v>
      </c>
      <c r="G218" s="219" t="s">
        <v>176</v>
      </c>
      <c r="H218" s="189" t="s">
        <v>802</v>
      </c>
      <c r="I218" s="214">
        <v>44032</v>
      </c>
      <c r="J218" s="258">
        <v>44029</v>
      </c>
      <c r="K218" s="255" t="s">
        <v>994</v>
      </c>
      <c r="L218" s="255">
        <v>94031090</v>
      </c>
      <c r="M218" s="9" t="s">
        <v>178</v>
      </c>
      <c r="N218" s="191" t="s">
        <v>395</v>
      </c>
      <c r="O218" s="215">
        <v>1</v>
      </c>
      <c r="P218" s="261">
        <v>2750</v>
      </c>
      <c r="Q218" s="102">
        <v>2750</v>
      </c>
      <c r="R218" s="260">
        <v>0</v>
      </c>
      <c r="S218" s="260">
        <v>0</v>
      </c>
      <c r="T218" s="260">
        <v>0</v>
      </c>
      <c r="U218" s="261">
        <v>2750</v>
      </c>
    </row>
    <row r="219" spans="1:21">
      <c r="A219" s="189">
        <v>218</v>
      </c>
      <c r="B219" s="213" t="s">
        <v>994</v>
      </c>
      <c r="C219" s="213" t="s">
        <v>994</v>
      </c>
      <c r="D219" s="213" t="s">
        <v>994</v>
      </c>
      <c r="E219" s="257" t="s">
        <v>174</v>
      </c>
      <c r="F219" s="218" t="s">
        <v>175</v>
      </c>
      <c r="G219" s="219" t="s">
        <v>176</v>
      </c>
      <c r="H219" s="189" t="s">
        <v>803</v>
      </c>
      <c r="I219" s="214">
        <v>44032</v>
      </c>
      <c r="J219" s="258">
        <v>44029</v>
      </c>
      <c r="K219" s="255" t="s">
        <v>994</v>
      </c>
      <c r="L219" s="255">
        <v>94031090</v>
      </c>
      <c r="M219" s="9" t="s">
        <v>178</v>
      </c>
      <c r="N219" s="191" t="s">
        <v>396</v>
      </c>
      <c r="O219" s="215">
        <v>1</v>
      </c>
      <c r="P219" s="261">
        <v>2750</v>
      </c>
      <c r="Q219" s="102">
        <v>2750</v>
      </c>
      <c r="R219" s="260">
        <v>0</v>
      </c>
      <c r="S219" s="260">
        <v>0</v>
      </c>
      <c r="T219" s="260">
        <v>0</v>
      </c>
      <c r="U219" s="261">
        <v>2750</v>
      </c>
    </row>
    <row r="220" spans="1:21">
      <c r="A220" s="189">
        <v>219</v>
      </c>
      <c r="B220" s="213" t="s">
        <v>994</v>
      </c>
      <c r="C220" s="213" t="s">
        <v>994</v>
      </c>
      <c r="D220" s="213" t="s">
        <v>994</v>
      </c>
      <c r="E220" s="257" t="s">
        <v>174</v>
      </c>
      <c r="F220" s="218" t="s">
        <v>175</v>
      </c>
      <c r="G220" s="219" t="s">
        <v>176</v>
      </c>
      <c r="H220" s="189" t="s">
        <v>804</v>
      </c>
      <c r="I220" s="214">
        <v>44032</v>
      </c>
      <c r="J220" s="258">
        <v>44029</v>
      </c>
      <c r="K220" s="255" t="s">
        <v>994</v>
      </c>
      <c r="L220" s="255">
        <v>94031090</v>
      </c>
      <c r="M220" s="9" t="s">
        <v>178</v>
      </c>
      <c r="N220" s="191" t="s">
        <v>397</v>
      </c>
      <c r="O220" s="215">
        <v>1</v>
      </c>
      <c r="P220" s="261">
        <v>2750</v>
      </c>
      <c r="Q220" s="102">
        <v>2750</v>
      </c>
      <c r="R220" s="260">
        <v>0</v>
      </c>
      <c r="S220" s="260">
        <v>0</v>
      </c>
      <c r="T220" s="260">
        <v>0</v>
      </c>
      <c r="U220" s="261">
        <v>2750</v>
      </c>
    </row>
    <row r="221" spans="1:21">
      <c r="A221" s="189">
        <v>220</v>
      </c>
      <c r="B221" s="213" t="s">
        <v>994</v>
      </c>
      <c r="C221" s="213" t="s">
        <v>994</v>
      </c>
      <c r="D221" s="213" t="s">
        <v>994</v>
      </c>
      <c r="E221" s="257" t="s">
        <v>174</v>
      </c>
      <c r="F221" s="218" t="s">
        <v>175</v>
      </c>
      <c r="G221" s="219" t="s">
        <v>176</v>
      </c>
      <c r="H221" s="189" t="s">
        <v>805</v>
      </c>
      <c r="I221" s="214">
        <v>44032</v>
      </c>
      <c r="J221" s="258">
        <v>44029</v>
      </c>
      <c r="K221" s="255" t="s">
        <v>994</v>
      </c>
      <c r="L221" s="255">
        <v>94031090</v>
      </c>
      <c r="M221" s="9" t="s">
        <v>178</v>
      </c>
      <c r="N221" s="191" t="s">
        <v>398</v>
      </c>
      <c r="O221" s="215">
        <v>1</v>
      </c>
      <c r="P221" s="261">
        <v>2750</v>
      </c>
      <c r="Q221" s="102">
        <v>2750</v>
      </c>
      <c r="R221" s="260">
        <v>0</v>
      </c>
      <c r="S221" s="260">
        <v>0</v>
      </c>
      <c r="T221" s="260">
        <v>0</v>
      </c>
      <c r="U221" s="261">
        <v>2750</v>
      </c>
    </row>
    <row r="222" spans="1:21">
      <c r="A222" s="256">
        <v>221</v>
      </c>
      <c r="B222" s="213" t="s">
        <v>994</v>
      </c>
      <c r="C222" s="213" t="s">
        <v>994</v>
      </c>
      <c r="D222" s="213" t="s">
        <v>994</v>
      </c>
      <c r="E222" s="257" t="s">
        <v>174</v>
      </c>
      <c r="F222" s="218" t="s">
        <v>175</v>
      </c>
      <c r="G222" s="219" t="s">
        <v>176</v>
      </c>
      <c r="H222" s="189" t="s">
        <v>806</v>
      </c>
      <c r="I222" s="214">
        <v>44032</v>
      </c>
      <c r="J222" s="258">
        <v>44029</v>
      </c>
      <c r="K222" s="255" t="s">
        <v>994</v>
      </c>
      <c r="L222" s="255">
        <v>94031090</v>
      </c>
      <c r="M222" s="9" t="s">
        <v>178</v>
      </c>
      <c r="N222" s="191" t="s">
        <v>399</v>
      </c>
      <c r="O222" s="215">
        <v>1</v>
      </c>
      <c r="P222" s="261">
        <v>2750</v>
      </c>
      <c r="Q222" s="102">
        <v>2750</v>
      </c>
      <c r="R222" s="260">
        <v>0</v>
      </c>
      <c r="S222" s="260">
        <v>0</v>
      </c>
      <c r="T222" s="260">
        <v>0</v>
      </c>
      <c r="U222" s="261">
        <v>2750</v>
      </c>
    </row>
    <row r="223" spans="1:21">
      <c r="A223" s="251">
        <v>222</v>
      </c>
      <c r="B223" s="213" t="s">
        <v>994</v>
      </c>
      <c r="C223" s="213" t="s">
        <v>994</v>
      </c>
      <c r="D223" s="213" t="s">
        <v>994</v>
      </c>
      <c r="E223" s="257" t="s">
        <v>174</v>
      </c>
      <c r="F223" s="218" t="s">
        <v>175</v>
      </c>
      <c r="G223" s="219" t="s">
        <v>176</v>
      </c>
      <c r="H223" s="189" t="s">
        <v>807</v>
      </c>
      <c r="I223" s="214">
        <v>44032</v>
      </c>
      <c r="J223" s="258">
        <v>44029</v>
      </c>
      <c r="K223" s="255" t="s">
        <v>994</v>
      </c>
      <c r="L223" s="255">
        <v>94031090</v>
      </c>
      <c r="M223" s="9" t="s">
        <v>178</v>
      </c>
      <c r="N223" s="191" t="s">
        <v>400</v>
      </c>
      <c r="O223" s="215">
        <v>1</v>
      </c>
      <c r="P223" s="261">
        <v>2750</v>
      </c>
      <c r="Q223" s="102">
        <v>2750</v>
      </c>
      <c r="R223" s="260">
        <v>0</v>
      </c>
      <c r="S223" s="260">
        <v>0</v>
      </c>
      <c r="T223" s="260">
        <v>0</v>
      </c>
      <c r="U223" s="261">
        <v>2750</v>
      </c>
    </row>
    <row r="224" spans="1:21">
      <c r="A224" s="251">
        <v>223</v>
      </c>
      <c r="B224" s="213" t="s">
        <v>994</v>
      </c>
      <c r="C224" s="213" t="s">
        <v>994</v>
      </c>
      <c r="D224" s="213" t="s">
        <v>994</v>
      </c>
      <c r="E224" s="257" t="s">
        <v>174</v>
      </c>
      <c r="F224" s="218" t="s">
        <v>175</v>
      </c>
      <c r="G224" s="219" t="s">
        <v>176</v>
      </c>
      <c r="H224" s="189" t="s">
        <v>808</v>
      </c>
      <c r="I224" s="214">
        <v>44032</v>
      </c>
      <c r="J224" s="258">
        <v>44029</v>
      </c>
      <c r="K224" s="255" t="s">
        <v>994</v>
      </c>
      <c r="L224" s="255">
        <v>94031090</v>
      </c>
      <c r="M224" s="9" t="s">
        <v>178</v>
      </c>
      <c r="N224" s="191" t="s">
        <v>401</v>
      </c>
      <c r="O224" s="215">
        <v>1</v>
      </c>
      <c r="P224" s="261">
        <v>2750</v>
      </c>
      <c r="Q224" s="102">
        <v>2750</v>
      </c>
      <c r="R224" s="260">
        <v>0</v>
      </c>
      <c r="S224" s="260">
        <v>0</v>
      </c>
      <c r="T224" s="260">
        <v>0</v>
      </c>
      <c r="U224" s="261">
        <v>2750</v>
      </c>
    </row>
    <row r="225" spans="1:21">
      <c r="A225" s="189">
        <v>224</v>
      </c>
      <c r="B225" s="213" t="s">
        <v>994</v>
      </c>
      <c r="C225" s="213" t="s">
        <v>994</v>
      </c>
      <c r="D225" s="213" t="s">
        <v>994</v>
      </c>
      <c r="E225" s="257" t="s">
        <v>174</v>
      </c>
      <c r="F225" s="218" t="s">
        <v>175</v>
      </c>
      <c r="G225" s="219" t="s">
        <v>176</v>
      </c>
      <c r="H225" s="189" t="s">
        <v>809</v>
      </c>
      <c r="I225" s="214">
        <v>44032</v>
      </c>
      <c r="J225" s="258">
        <v>44029</v>
      </c>
      <c r="K225" s="255" t="s">
        <v>994</v>
      </c>
      <c r="L225" s="255">
        <v>94031090</v>
      </c>
      <c r="M225" s="9" t="s">
        <v>178</v>
      </c>
      <c r="N225" s="191" t="s">
        <v>402</v>
      </c>
      <c r="O225" s="215">
        <v>1</v>
      </c>
      <c r="P225" s="261">
        <v>2750</v>
      </c>
      <c r="Q225" s="102">
        <v>2750</v>
      </c>
      <c r="R225" s="260">
        <v>0</v>
      </c>
      <c r="S225" s="260">
        <v>0</v>
      </c>
      <c r="T225" s="260">
        <v>0</v>
      </c>
      <c r="U225" s="261">
        <v>2750</v>
      </c>
    </row>
    <row r="226" spans="1:21">
      <c r="A226" s="189">
        <v>225</v>
      </c>
      <c r="B226" s="213" t="s">
        <v>994</v>
      </c>
      <c r="C226" s="213" t="s">
        <v>994</v>
      </c>
      <c r="D226" s="213" t="s">
        <v>994</v>
      </c>
      <c r="E226" s="257" t="s">
        <v>174</v>
      </c>
      <c r="F226" s="218" t="s">
        <v>175</v>
      </c>
      <c r="G226" s="219" t="s">
        <v>176</v>
      </c>
      <c r="H226" s="189" t="s">
        <v>810</v>
      </c>
      <c r="I226" s="214">
        <v>44032</v>
      </c>
      <c r="J226" s="258">
        <v>44029</v>
      </c>
      <c r="K226" s="255" t="s">
        <v>994</v>
      </c>
      <c r="L226" s="255">
        <v>94031090</v>
      </c>
      <c r="M226" s="9" t="s">
        <v>178</v>
      </c>
      <c r="N226" s="191" t="s">
        <v>403</v>
      </c>
      <c r="O226" s="215">
        <v>1</v>
      </c>
      <c r="P226" s="261">
        <v>2750</v>
      </c>
      <c r="Q226" s="102">
        <v>2750</v>
      </c>
      <c r="R226" s="260">
        <v>0</v>
      </c>
      <c r="S226" s="260">
        <v>0</v>
      </c>
      <c r="T226" s="260">
        <v>0</v>
      </c>
      <c r="U226" s="261">
        <v>2750</v>
      </c>
    </row>
    <row r="227" spans="1:21">
      <c r="A227" s="189">
        <v>226</v>
      </c>
      <c r="B227" s="213" t="s">
        <v>994</v>
      </c>
      <c r="C227" s="213" t="s">
        <v>994</v>
      </c>
      <c r="D227" s="213" t="s">
        <v>994</v>
      </c>
      <c r="E227" s="257" t="s">
        <v>174</v>
      </c>
      <c r="F227" s="218" t="s">
        <v>175</v>
      </c>
      <c r="G227" s="219" t="s">
        <v>176</v>
      </c>
      <c r="H227" s="189" t="s">
        <v>811</v>
      </c>
      <c r="I227" s="214">
        <v>44032</v>
      </c>
      <c r="J227" s="258">
        <v>44029</v>
      </c>
      <c r="K227" s="255" t="s">
        <v>994</v>
      </c>
      <c r="L227" s="255">
        <v>94031090</v>
      </c>
      <c r="M227" s="9" t="s">
        <v>178</v>
      </c>
      <c r="N227" s="191" t="s">
        <v>404</v>
      </c>
      <c r="O227" s="215">
        <v>1</v>
      </c>
      <c r="P227" s="261">
        <v>3100</v>
      </c>
      <c r="Q227" s="102">
        <v>2750</v>
      </c>
      <c r="R227" s="260">
        <v>0</v>
      </c>
      <c r="S227" s="260">
        <v>0</v>
      </c>
      <c r="T227" s="260">
        <v>0</v>
      </c>
      <c r="U227" s="261">
        <v>3100</v>
      </c>
    </row>
    <row r="228" spans="1:21">
      <c r="A228" s="256">
        <v>227</v>
      </c>
      <c r="B228" s="213" t="s">
        <v>994</v>
      </c>
      <c r="C228" s="213" t="s">
        <v>994</v>
      </c>
      <c r="D228" s="213" t="s">
        <v>994</v>
      </c>
      <c r="E228" s="257" t="s">
        <v>174</v>
      </c>
      <c r="F228" s="218" t="s">
        <v>175</v>
      </c>
      <c r="G228" s="219" t="s">
        <v>176</v>
      </c>
      <c r="H228" s="189" t="s">
        <v>812</v>
      </c>
      <c r="I228" s="214">
        <v>44032</v>
      </c>
      <c r="J228" s="258">
        <v>44029</v>
      </c>
      <c r="K228" s="255" t="s">
        <v>994</v>
      </c>
      <c r="L228" s="255">
        <v>94031090</v>
      </c>
      <c r="M228" s="9" t="s">
        <v>178</v>
      </c>
      <c r="N228" s="191" t="s">
        <v>405</v>
      </c>
      <c r="O228" s="215">
        <v>1</v>
      </c>
      <c r="P228" s="261">
        <v>3100</v>
      </c>
      <c r="Q228" s="102">
        <v>2750</v>
      </c>
      <c r="R228" s="260">
        <v>0</v>
      </c>
      <c r="S228" s="260">
        <v>0</v>
      </c>
      <c r="T228" s="260">
        <v>0</v>
      </c>
      <c r="U228" s="261">
        <v>3100</v>
      </c>
    </row>
    <row r="229" spans="1:21">
      <c r="A229" s="251">
        <v>228</v>
      </c>
      <c r="B229" s="213" t="s">
        <v>994</v>
      </c>
      <c r="C229" s="213" t="s">
        <v>994</v>
      </c>
      <c r="D229" s="213" t="s">
        <v>994</v>
      </c>
      <c r="E229" s="257" t="s">
        <v>174</v>
      </c>
      <c r="F229" s="218" t="s">
        <v>175</v>
      </c>
      <c r="G229" s="219" t="s">
        <v>176</v>
      </c>
      <c r="H229" s="189" t="s">
        <v>813</v>
      </c>
      <c r="I229" s="214">
        <v>44032</v>
      </c>
      <c r="J229" s="258">
        <v>44029</v>
      </c>
      <c r="K229" s="255" t="s">
        <v>994</v>
      </c>
      <c r="L229" s="255">
        <v>94031090</v>
      </c>
      <c r="M229" s="9" t="s">
        <v>178</v>
      </c>
      <c r="N229" s="191" t="s">
        <v>406</v>
      </c>
      <c r="O229" s="215">
        <v>1</v>
      </c>
      <c r="P229" s="261">
        <v>3100</v>
      </c>
      <c r="Q229" s="102">
        <v>2750</v>
      </c>
      <c r="R229" s="260">
        <v>0</v>
      </c>
      <c r="S229" s="260">
        <v>0</v>
      </c>
      <c r="T229" s="260">
        <v>0</v>
      </c>
      <c r="U229" s="261">
        <v>3100</v>
      </c>
    </row>
    <row r="230" spans="1:21">
      <c r="A230" s="251">
        <v>229</v>
      </c>
      <c r="B230" s="213" t="s">
        <v>994</v>
      </c>
      <c r="C230" s="213" t="s">
        <v>994</v>
      </c>
      <c r="D230" s="213" t="s">
        <v>994</v>
      </c>
      <c r="E230" s="257" t="s">
        <v>174</v>
      </c>
      <c r="F230" s="218" t="s">
        <v>175</v>
      </c>
      <c r="G230" s="219" t="s">
        <v>176</v>
      </c>
      <c r="H230" s="189" t="s">
        <v>814</v>
      </c>
      <c r="I230" s="214">
        <v>44032</v>
      </c>
      <c r="J230" s="258">
        <v>44029</v>
      </c>
      <c r="K230" s="255" t="s">
        <v>994</v>
      </c>
      <c r="L230" s="255">
        <v>94031090</v>
      </c>
      <c r="M230" s="9" t="s">
        <v>178</v>
      </c>
      <c r="N230" s="191" t="s">
        <v>407</v>
      </c>
      <c r="O230" s="215">
        <v>1</v>
      </c>
      <c r="P230" s="261">
        <v>3100</v>
      </c>
      <c r="Q230" s="102">
        <v>2750</v>
      </c>
      <c r="R230" s="260">
        <v>0</v>
      </c>
      <c r="S230" s="260">
        <v>0</v>
      </c>
      <c r="T230" s="260">
        <v>0</v>
      </c>
      <c r="U230" s="261">
        <v>3100</v>
      </c>
    </row>
    <row r="231" spans="1:21">
      <c r="A231" s="189">
        <v>230</v>
      </c>
      <c r="B231" s="213" t="s">
        <v>994</v>
      </c>
      <c r="C231" s="213" t="s">
        <v>994</v>
      </c>
      <c r="D231" s="213" t="s">
        <v>994</v>
      </c>
      <c r="E231" s="257" t="s">
        <v>174</v>
      </c>
      <c r="F231" s="218" t="s">
        <v>175</v>
      </c>
      <c r="G231" s="219" t="s">
        <v>176</v>
      </c>
      <c r="H231" s="189" t="s">
        <v>815</v>
      </c>
      <c r="I231" s="214">
        <v>44032</v>
      </c>
      <c r="J231" s="258">
        <v>44029</v>
      </c>
      <c r="K231" s="255" t="s">
        <v>994</v>
      </c>
      <c r="L231" s="255">
        <v>94031090</v>
      </c>
      <c r="M231" s="9" t="s">
        <v>178</v>
      </c>
      <c r="N231" s="191" t="s">
        <v>408</v>
      </c>
      <c r="O231" s="215">
        <v>1</v>
      </c>
      <c r="P231" s="261">
        <v>3100</v>
      </c>
      <c r="Q231" s="102">
        <v>2750</v>
      </c>
      <c r="R231" s="260">
        <v>0</v>
      </c>
      <c r="S231" s="260">
        <v>0</v>
      </c>
      <c r="T231" s="260">
        <v>0</v>
      </c>
      <c r="U231" s="261">
        <v>3100</v>
      </c>
    </row>
    <row r="232" spans="1:21">
      <c r="A232" s="189">
        <v>231</v>
      </c>
      <c r="B232" s="213" t="s">
        <v>994</v>
      </c>
      <c r="C232" s="213" t="s">
        <v>994</v>
      </c>
      <c r="D232" s="213" t="s">
        <v>994</v>
      </c>
      <c r="E232" s="257" t="s">
        <v>174</v>
      </c>
      <c r="F232" s="218" t="s">
        <v>175</v>
      </c>
      <c r="G232" s="219" t="s">
        <v>176</v>
      </c>
      <c r="H232" s="189" t="s">
        <v>816</v>
      </c>
      <c r="I232" s="214">
        <v>44032</v>
      </c>
      <c r="J232" s="258">
        <v>44029</v>
      </c>
      <c r="K232" s="255" t="s">
        <v>994</v>
      </c>
      <c r="L232" s="255">
        <v>94031090</v>
      </c>
      <c r="M232" s="9" t="s">
        <v>178</v>
      </c>
      <c r="N232" s="191" t="s">
        <v>409</v>
      </c>
      <c r="O232" s="215">
        <v>1</v>
      </c>
      <c r="P232" s="261">
        <v>3100</v>
      </c>
      <c r="Q232" s="102">
        <v>2750</v>
      </c>
      <c r="R232" s="260">
        <v>0</v>
      </c>
      <c r="S232" s="260">
        <v>0</v>
      </c>
      <c r="T232" s="260">
        <v>0</v>
      </c>
      <c r="U232" s="261">
        <v>3100</v>
      </c>
    </row>
    <row r="233" spans="1:21">
      <c r="A233" s="189">
        <v>232</v>
      </c>
      <c r="B233" s="213" t="s">
        <v>994</v>
      </c>
      <c r="C233" s="213" t="s">
        <v>994</v>
      </c>
      <c r="D233" s="213" t="s">
        <v>994</v>
      </c>
      <c r="E233" s="257" t="s">
        <v>174</v>
      </c>
      <c r="F233" s="218" t="s">
        <v>175</v>
      </c>
      <c r="G233" s="219" t="s">
        <v>176</v>
      </c>
      <c r="H233" s="189" t="s">
        <v>817</v>
      </c>
      <c r="I233" s="214">
        <v>44032</v>
      </c>
      <c r="J233" s="258">
        <v>44029</v>
      </c>
      <c r="K233" s="255" t="s">
        <v>994</v>
      </c>
      <c r="L233" s="255">
        <v>94031090</v>
      </c>
      <c r="M233" s="9" t="s">
        <v>178</v>
      </c>
      <c r="N233" s="191" t="s">
        <v>410</v>
      </c>
      <c r="O233" s="215">
        <v>1</v>
      </c>
      <c r="P233" s="261">
        <v>3100</v>
      </c>
      <c r="Q233" s="102">
        <v>2750</v>
      </c>
      <c r="R233" s="260">
        <v>0</v>
      </c>
      <c r="S233" s="260">
        <v>0</v>
      </c>
      <c r="T233" s="260">
        <v>0</v>
      </c>
      <c r="U233" s="261">
        <v>3100</v>
      </c>
    </row>
    <row r="234" spans="1:21">
      <c r="A234" s="256">
        <v>233</v>
      </c>
      <c r="B234" s="213" t="s">
        <v>994</v>
      </c>
      <c r="C234" s="213" t="s">
        <v>994</v>
      </c>
      <c r="D234" s="213" t="s">
        <v>994</v>
      </c>
      <c r="E234" s="257" t="s">
        <v>174</v>
      </c>
      <c r="F234" s="218" t="s">
        <v>175</v>
      </c>
      <c r="G234" s="219" t="s">
        <v>176</v>
      </c>
      <c r="H234" s="189" t="s">
        <v>818</v>
      </c>
      <c r="I234" s="214">
        <v>44032</v>
      </c>
      <c r="J234" s="258">
        <v>44029</v>
      </c>
      <c r="K234" s="255" t="s">
        <v>994</v>
      </c>
      <c r="L234" s="255">
        <v>94031090</v>
      </c>
      <c r="M234" s="9" t="s">
        <v>178</v>
      </c>
      <c r="N234" s="191" t="s">
        <v>411</v>
      </c>
      <c r="O234" s="215">
        <v>1</v>
      </c>
      <c r="P234" s="261">
        <v>3100</v>
      </c>
      <c r="Q234" s="102">
        <v>2750</v>
      </c>
      <c r="R234" s="260">
        <v>0</v>
      </c>
      <c r="S234" s="260">
        <v>0</v>
      </c>
      <c r="T234" s="260">
        <v>0</v>
      </c>
      <c r="U234" s="261">
        <v>3100</v>
      </c>
    </row>
    <row r="235" spans="1:21">
      <c r="A235" s="251">
        <v>234</v>
      </c>
      <c r="B235" s="213" t="s">
        <v>994</v>
      </c>
      <c r="C235" s="213" t="s">
        <v>994</v>
      </c>
      <c r="D235" s="213" t="s">
        <v>994</v>
      </c>
      <c r="E235" s="257" t="s">
        <v>174</v>
      </c>
      <c r="F235" s="218" t="s">
        <v>175</v>
      </c>
      <c r="G235" s="219" t="s">
        <v>176</v>
      </c>
      <c r="H235" s="189" t="s">
        <v>819</v>
      </c>
      <c r="I235" s="214">
        <v>44032</v>
      </c>
      <c r="J235" s="258">
        <v>44029</v>
      </c>
      <c r="K235" s="255" t="s">
        <v>994</v>
      </c>
      <c r="L235" s="255">
        <v>94031090</v>
      </c>
      <c r="M235" s="9" t="s">
        <v>178</v>
      </c>
      <c r="N235" s="191" t="s">
        <v>412</v>
      </c>
      <c r="O235" s="215">
        <v>1</v>
      </c>
      <c r="P235" s="261">
        <v>3100</v>
      </c>
      <c r="Q235" s="102">
        <v>2750</v>
      </c>
      <c r="R235" s="260">
        <v>0</v>
      </c>
      <c r="S235" s="260">
        <v>0</v>
      </c>
      <c r="T235" s="260">
        <v>0</v>
      </c>
      <c r="U235" s="261">
        <v>3100</v>
      </c>
    </row>
    <row r="236" spans="1:21">
      <c r="A236" s="251">
        <v>235</v>
      </c>
      <c r="B236" s="213" t="s">
        <v>994</v>
      </c>
      <c r="C236" s="213" t="s">
        <v>994</v>
      </c>
      <c r="D236" s="213" t="s">
        <v>994</v>
      </c>
      <c r="E236" s="257" t="s">
        <v>174</v>
      </c>
      <c r="F236" s="218" t="s">
        <v>175</v>
      </c>
      <c r="G236" s="219" t="s">
        <v>176</v>
      </c>
      <c r="H236" s="189" t="s">
        <v>820</v>
      </c>
      <c r="I236" s="214">
        <v>44032</v>
      </c>
      <c r="J236" s="258">
        <v>44029</v>
      </c>
      <c r="K236" s="255" t="s">
        <v>994</v>
      </c>
      <c r="L236" s="255">
        <v>94031090</v>
      </c>
      <c r="M236" s="9" t="s">
        <v>178</v>
      </c>
      <c r="N236" s="191" t="s">
        <v>413</v>
      </c>
      <c r="O236" s="215">
        <v>1</v>
      </c>
      <c r="P236" s="261">
        <v>3100</v>
      </c>
      <c r="Q236" s="102">
        <v>2750</v>
      </c>
      <c r="R236" s="260">
        <v>0</v>
      </c>
      <c r="S236" s="260">
        <v>0</v>
      </c>
      <c r="T236" s="260">
        <v>0</v>
      </c>
      <c r="U236" s="261">
        <v>3100</v>
      </c>
    </row>
    <row r="237" spans="1:21">
      <c r="A237" s="189">
        <v>236</v>
      </c>
      <c r="B237" s="213" t="s">
        <v>994</v>
      </c>
      <c r="C237" s="213" t="s">
        <v>994</v>
      </c>
      <c r="D237" s="213" t="s">
        <v>994</v>
      </c>
      <c r="E237" s="257" t="s">
        <v>174</v>
      </c>
      <c r="F237" s="218" t="s">
        <v>175</v>
      </c>
      <c r="G237" s="219" t="s">
        <v>176</v>
      </c>
      <c r="H237" s="189" t="s">
        <v>821</v>
      </c>
      <c r="I237" s="214">
        <v>44032</v>
      </c>
      <c r="J237" s="258">
        <v>44029</v>
      </c>
      <c r="K237" s="255" t="s">
        <v>994</v>
      </c>
      <c r="L237" s="255">
        <v>94031090</v>
      </c>
      <c r="M237" s="9" t="s">
        <v>178</v>
      </c>
      <c r="N237" s="191" t="s">
        <v>414</v>
      </c>
      <c r="O237" s="215">
        <v>1</v>
      </c>
      <c r="P237" s="261">
        <v>3100</v>
      </c>
      <c r="Q237" s="102">
        <v>2750</v>
      </c>
      <c r="R237" s="260">
        <v>0</v>
      </c>
      <c r="S237" s="260">
        <v>0</v>
      </c>
      <c r="T237" s="260">
        <v>0</v>
      </c>
      <c r="U237" s="261">
        <v>3100</v>
      </c>
    </row>
    <row r="238" spans="1:21">
      <c r="A238" s="189">
        <v>237</v>
      </c>
      <c r="B238" s="213" t="s">
        <v>994</v>
      </c>
      <c r="C238" s="213" t="s">
        <v>994</v>
      </c>
      <c r="D238" s="213" t="s">
        <v>994</v>
      </c>
      <c r="E238" s="257" t="s">
        <v>174</v>
      </c>
      <c r="F238" s="218" t="s">
        <v>175</v>
      </c>
      <c r="G238" s="219" t="s">
        <v>176</v>
      </c>
      <c r="H238" s="189" t="s">
        <v>822</v>
      </c>
      <c r="I238" s="214">
        <v>44032</v>
      </c>
      <c r="J238" s="258">
        <v>44029</v>
      </c>
      <c r="K238" s="255" t="s">
        <v>994</v>
      </c>
      <c r="L238" s="255">
        <v>94031090</v>
      </c>
      <c r="M238" s="9" t="s">
        <v>178</v>
      </c>
      <c r="N238" s="191" t="s">
        <v>415</v>
      </c>
      <c r="O238" s="215">
        <v>1</v>
      </c>
      <c r="P238" s="261">
        <v>3100</v>
      </c>
      <c r="Q238" s="102">
        <v>2750</v>
      </c>
      <c r="R238" s="260">
        <v>0</v>
      </c>
      <c r="S238" s="260">
        <v>0</v>
      </c>
      <c r="T238" s="260">
        <v>0</v>
      </c>
      <c r="U238" s="261">
        <v>3100</v>
      </c>
    </row>
    <row r="239" spans="1:21">
      <c r="A239" s="189">
        <v>238</v>
      </c>
      <c r="B239" s="213" t="s">
        <v>994</v>
      </c>
      <c r="C239" s="213" t="s">
        <v>994</v>
      </c>
      <c r="D239" s="213" t="s">
        <v>994</v>
      </c>
      <c r="E239" s="257" t="s">
        <v>174</v>
      </c>
      <c r="F239" s="218" t="s">
        <v>175</v>
      </c>
      <c r="G239" s="219" t="s">
        <v>176</v>
      </c>
      <c r="H239" s="189" t="s">
        <v>823</v>
      </c>
      <c r="I239" s="214">
        <v>44032</v>
      </c>
      <c r="J239" s="258">
        <v>44029</v>
      </c>
      <c r="K239" s="255" t="s">
        <v>994</v>
      </c>
      <c r="L239" s="255">
        <v>94031090</v>
      </c>
      <c r="M239" s="9" t="s">
        <v>178</v>
      </c>
      <c r="N239" s="191" t="s">
        <v>416</v>
      </c>
      <c r="O239" s="215">
        <v>1</v>
      </c>
      <c r="P239" s="261">
        <v>3100</v>
      </c>
      <c r="Q239" s="102">
        <v>2750</v>
      </c>
      <c r="R239" s="260">
        <v>0</v>
      </c>
      <c r="S239" s="260">
        <v>0</v>
      </c>
      <c r="T239" s="260">
        <v>0</v>
      </c>
      <c r="U239" s="261">
        <v>3100</v>
      </c>
    </row>
    <row r="240" spans="1:21">
      <c r="A240" s="256">
        <v>239</v>
      </c>
      <c r="B240" s="213" t="s">
        <v>994</v>
      </c>
      <c r="C240" s="213" t="s">
        <v>994</v>
      </c>
      <c r="D240" s="213" t="s">
        <v>994</v>
      </c>
      <c r="E240" s="257" t="s">
        <v>174</v>
      </c>
      <c r="F240" s="218" t="s">
        <v>175</v>
      </c>
      <c r="G240" s="219" t="s">
        <v>176</v>
      </c>
      <c r="H240" s="189" t="s">
        <v>824</v>
      </c>
      <c r="I240" s="214">
        <v>44032</v>
      </c>
      <c r="J240" s="258">
        <v>44029</v>
      </c>
      <c r="K240" s="255" t="s">
        <v>994</v>
      </c>
      <c r="L240" s="255">
        <v>94031090</v>
      </c>
      <c r="M240" s="9" t="s">
        <v>178</v>
      </c>
      <c r="N240" s="191" t="s">
        <v>417</v>
      </c>
      <c r="O240" s="215">
        <v>1</v>
      </c>
      <c r="P240" s="261">
        <v>3100</v>
      </c>
      <c r="Q240" s="102">
        <v>2750</v>
      </c>
      <c r="R240" s="260">
        <v>0</v>
      </c>
      <c r="S240" s="260">
        <v>0</v>
      </c>
      <c r="T240" s="260">
        <v>0</v>
      </c>
      <c r="U240" s="261">
        <v>3100</v>
      </c>
    </row>
    <row r="241" spans="1:21">
      <c r="A241" s="251">
        <v>240</v>
      </c>
      <c r="B241" s="213" t="s">
        <v>994</v>
      </c>
      <c r="C241" s="213" t="s">
        <v>994</v>
      </c>
      <c r="D241" s="213" t="s">
        <v>994</v>
      </c>
      <c r="E241" s="257" t="s">
        <v>174</v>
      </c>
      <c r="F241" s="218" t="s">
        <v>175</v>
      </c>
      <c r="G241" s="219" t="s">
        <v>176</v>
      </c>
      <c r="H241" s="189" t="s">
        <v>825</v>
      </c>
      <c r="I241" s="214">
        <v>44032</v>
      </c>
      <c r="J241" s="258">
        <v>44029</v>
      </c>
      <c r="K241" s="255" t="s">
        <v>994</v>
      </c>
      <c r="L241" s="255">
        <v>94031090</v>
      </c>
      <c r="M241" s="9" t="s">
        <v>178</v>
      </c>
      <c r="N241" s="191" t="s">
        <v>418</v>
      </c>
      <c r="O241" s="215">
        <v>1</v>
      </c>
      <c r="P241" s="261">
        <v>3100</v>
      </c>
      <c r="Q241" s="102">
        <v>2750</v>
      </c>
      <c r="R241" s="260">
        <v>0</v>
      </c>
      <c r="S241" s="260">
        <v>0</v>
      </c>
      <c r="T241" s="260">
        <v>0</v>
      </c>
      <c r="U241" s="261">
        <v>3100</v>
      </c>
    </row>
    <row r="242" spans="1:21">
      <c r="A242" s="251">
        <v>241</v>
      </c>
      <c r="B242" s="213" t="s">
        <v>994</v>
      </c>
      <c r="C242" s="213" t="s">
        <v>994</v>
      </c>
      <c r="D242" s="213" t="s">
        <v>994</v>
      </c>
      <c r="E242" s="257" t="s">
        <v>174</v>
      </c>
      <c r="F242" s="218" t="s">
        <v>175</v>
      </c>
      <c r="G242" s="219" t="s">
        <v>176</v>
      </c>
      <c r="H242" s="189" t="s">
        <v>826</v>
      </c>
      <c r="I242" s="214">
        <v>44032</v>
      </c>
      <c r="J242" s="258">
        <v>44029</v>
      </c>
      <c r="K242" s="255" t="s">
        <v>994</v>
      </c>
      <c r="L242" s="255">
        <v>94031090</v>
      </c>
      <c r="M242" s="9" t="s">
        <v>178</v>
      </c>
      <c r="N242" s="191" t="s">
        <v>419</v>
      </c>
      <c r="O242" s="215">
        <v>1</v>
      </c>
      <c r="P242" s="261">
        <v>3100</v>
      </c>
      <c r="Q242" s="102">
        <v>2750</v>
      </c>
      <c r="R242" s="260">
        <v>0</v>
      </c>
      <c r="S242" s="260">
        <v>0</v>
      </c>
      <c r="T242" s="260">
        <v>0</v>
      </c>
      <c r="U242" s="261">
        <v>3100</v>
      </c>
    </row>
    <row r="243" spans="1:21">
      <c r="A243" s="189">
        <v>242</v>
      </c>
      <c r="B243" s="213" t="s">
        <v>994</v>
      </c>
      <c r="C243" s="213" t="s">
        <v>994</v>
      </c>
      <c r="D243" s="213" t="s">
        <v>994</v>
      </c>
      <c r="E243" s="257" t="s">
        <v>174</v>
      </c>
      <c r="F243" s="218" t="s">
        <v>175</v>
      </c>
      <c r="G243" s="219" t="s">
        <v>176</v>
      </c>
      <c r="H243" s="189" t="s">
        <v>827</v>
      </c>
      <c r="I243" s="214">
        <v>44032</v>
      </c>
      <c r="J243" s="258">
        <v>44029</v>
      </c>
      <c r="K243" s="255" t="s">
        <v>994</v>
      </c>
      <c r="L243" s="255">
        <v>94031090</v>
      </c>
      <c r="M243" s="9" t="s">
        <v>178</v>
      </c>
      <c r="N243" s="191" t="s">
        <v>420</v>
      </c>
      <c r="O243" s="215">
        <v>1</v>
      </c>
      <c r="P243" s="261">
        <v>3100</v>
      </c>
      <c r="Q243" s="102">
        <v>2750</v>
      </c>
      <c r="R243" s="260">
        <v>0</v>
      </c>
      <c r="S243" s="260">
        <v>0</v>
      </c>
      <c r="T243" s="260">
        <v>0</v>
      </c>
      <c r="U243" s="261">
        <v>3100</v>
      </c>
    </row>
    <row r="244" spans="1:21">
      <c r="A244" s="189">
        <v>243</v>
      </c>
      <c r="B244" s="213" t="s">
        <v>994</v>
      </c>
      <c r="C244" s="213" t="s">
        <v>994</v>
      </c>
      <c r="D244" s="213" t="s">
        <v>994</v>
      </c>
      <c r="E244" s="257" t="s">
        <v>174</v>
      </c>
      <c r="F244" s="218" t="s">
        <v>175</v>
      </c>
      <c r="G244" s="219" t="s">
        <v>176</v>
      </c>
      <c r="H244" s="189" t="s">
        <v>828</v>
      </c>
      <c r="I244" s="214">
        <v>44032</v>
      </c>
      <c r="J244" s="258">
        <v>44029</v>
      </c>
      <c r="K244" s="255" t="s">
        <v>994</v>
      </c>
      <c r="L244" s="255">
        <v>94031090</v>
      </c>
      <c r="M244" s="9" t="s">
        <v>178</v>
      </c>
      <c r="N244" s="191" t="s">
        <v>421</v>
      </c>
      <c r="O244" s="215">
        <v>1</v>
      </c>
      <c r="P244" s="261">
        <v>3100</v>
      </c>
      <c r="Q244" s="102">
        <v>2750</v>
      </c>
      <c r="R244" s="260">
        <v>0</v>
      </c>
      <c r="S244" s="260">
        <v>0</v>
      </c>
      <c r="T244" s="260">
        <v>0</v>
      </c>
      <c r="U244" s="261">
        <v>3100</v>
      </c>
    </row>
    <row r="245" spans="1:21">
      <c r="A245" s="189">
        <v>244</v>
      </c>
      <c r="B245" s="213" t="s">
        <v>994</v>
      </c>
      <c r="C245" s="213" t="s">
        <v>994</v>
      </c>
      <c r="D245" s="213" t="s">
        <v>994</v>
      </c>
      <c r="E245" s="257" t="s">
        <v>174</v>
      </c>
      <c r="F245" s="218" t="s">
        <v>175</v>
      </c>
      <c r="G245" s="219" t="s">
        <v>176</v>
      </c>
      <c r="H245" s="189" t="s">
        <v>829</v>
      </c>
      <c r="I245" s="214">
        <v>44032</v>
      </c>
      <c r="J245" s="258">
        <v>44029</v>
      </c>
      <c r="K245" s="255" t="s">
        <v>994</v>
      </c>
      <c r="L245" s="255">
        <v>94031090</v>
      </c>
      <c r="M245" s="9" t="s">
        <v>178</v>
      </c>
      <c r="N245" s="191" t="s">
        <v>422</v>
      </c>
      <c r="O245" s="215">
        <v>1</v>
      </c>
      <c r="P245" s="261">
        <v>3100</v>
      </c>
      <c r="Q245" s="102">
        <v>2750</v>
      </c>
      <c r="R245" s="260">
        <v>0</v>
      </c>
      <c r="S245" s="260">
        <v>0</v>
      </c>
      <c r="T245" s="260">
        <v>0</v>
      </c>
      <c r="U245" s="261">
        <v>3100</v>
      </c>
    </row>
    <row r="246" spans="1:21">
      <c r="A246" s="256">
        <v>245</v>
      </c>
      <c r="B246" s="213" t="s">
        <v>994</v>
      </c>
      <c r="C246" s="213" t="s">
        <v>994</v>
      </c>
      <c r="D246" s="213" t="s">
        <v>994</v>
      </c>
      <c r="E246" s="257" t="s">
        <v>174</v>
      </c>
      <c r="F246" s="218" t="s">
        <v>175</v>
      </c>
      <c r="G246" s="219" t="s">
        <v>176</v>
      </c>
      <c r="H246" s="189" t="s">
        <v>830</v>
      </c>
      <c r="I246" s="214">
        <v>44032</v>
      </c>
      <c r="J246" s="258">
        <v>44029</v>
      </c>
      <c r="K246" s="255" t="s">
        <v>994</v>
      </c>
      <c r="L246" s="255">
        <v>94031090</v>
      </c>
      <c r="M246" s="9" t="s">
        <v>178</v>
      </c>
      <c r="N246" s="191" t="s">
        <v>423</v>
      </c>
      <c r="O246" s="215">
        <v>1</v>
      </c>
      <c r="P246" s="261">
        <v>3100</v>
      </c>
      <c r="Q246" s="102">
        <v>2750</v>
      </c>
      <c r="R246" s="260">
        <v>0</v>
      </c>
      <c r="S246" s="260">
        <v>0</v>
      </c>
      <c r="T246" s="260">
        <v>0</v>
      </c>
      <c r="U246" s="261">
        <v>3100</v>
      </c>
    </row>
    <row r="247" spans="1:21">
      <c r="A247" s="251">
        <v>246</v>
      </c>
      <c r="B247" s="213" t="s">
        <v>994</v>
      </c>
      <c r="C247" s="213" t="s">
        <v>994</v>
      </c>
      <c r="D247" s="213" t="s">
        <v>994</v>
      </c>
      <c r="E247" s="257" t="s">
        <v>174</v>
      </c>
      <c r="F247" s="218" t="s">
        <v>175</v>
      </c>
      <c r="G247" s="219" t="s">
        <v>176</v>
      </c>
      <c r="H247" s="189" t="s">
        <v>831</v>
      </c>
      <c r="I247" s="214">
        <v>44032</v>
      </c>
      <c r="J247" s="258">
        <v>44029</v>
      </c>
      <c r="K247" s="255" t="s">
        <v>994</v>
      </c>
      <c r="L247" s="255">
        <v>94031090</v>
      </c>
      <c r="M247" s="9" t="s">
        <v>178</v>
      </c>
      <c r="N247" s="191" t="s">
        <v>424</v>
      </c>
      <c r="O247" s="215">
        <v>1</v>
      </c>
      <c r="P247" s="261">
        <v>3100</v>
      </c>
      <c r="Q247" s="102">
        <v>2750</v>
      </c>
      <c r="R247" s="260">
        <v>0</v>
      </c>
      <c r="S247" s="260">
        <v>0</v>
      </c>
      <c r="T247" s="260">
        <v>0</v>
      </c>
      <c r="U247" s="261">
        <v>3100</v>
      </c>
    </row>
    <row r="248" spans="1:21">
      <c r="A248" s="251">
        <v>247</v>
      </c>
      <c r="B248" s="213" t="s">
        <v>994</v>
      </c>
      <c r="C248" s="213" t="s">
        <v>994</v>
      </c>
      <c r="D248" s="213" t="s">
        <v>994</v>
      </c>
      <c r="E248" s="257" t="s">
        <v>174</v>
      </c>
      <c r="F248" s="218" t="s">
        <v>175</v>
      </c>
      <c r="G248" s="219" t="s">
        <v>176</v>
      </c>
      <c r="H248" s="189" t="s">
        <v>832</v>
      </c>
      <c r="I248" s="214">
        <v>44032</v>
      </c>
      <c r="J248" s="258">
        <v>44029</v>
      </c>
      <c r="K248" s="255" t="s">
        <v>994</v>
      </c>
      <c r="L248" s="255">
        <v>94031090</v>
      </c>
      <c r="M248" s="9" t="s">
        <v>178</v>
      </c>
      <c r="N248" s="191" t="s">
        <v>425</v>
      </c>
      <c r="O248" s="215">
        <v>1</v>
      </c>
      <c r="P248" s="261">
        <v>3100</v>
      </c>
      <c r="Q248" s="102">
        <v>2750</v>
      </c>
      <c r="R248" s="260">
        <v>0</v>
      </c>
      <c r="S248" s="260">
        <v>0</v>
      </c>
      <c r="T248" s="260">
        <v>0</v>
      </c>
      <c r="U248" s="261">
        <v>3100</v>
      </c>
    </row>
    <row r="249" spans="1:21">
      <c r="A249" s="189">
        <v>248</v>
      </c>
      <c r="B249" s="213" t="s">
        <v>994</v>
      </c>
      <c r="C249" s="213" t="s">
        <v>994</v>
      </c>
      <c r="D249" s="213" t="s">
        <v>994</v>
      </c>
      <c r="E249" s="257" t="s">
        <v>174</v>
      </c>
      <c r="F249" s="218" t="s">
        <v>175</v>
      </c>
      <c r="G249" s="219" t="s">
        <v>176</v>
      </c>
      <c r="H249" s="189" t="s">
        <v>833</v>
      </c>
      <c r="I249" s="214">
        <v>44032</v>
      </c>
      <c r="J249" s="258">
        <v>44029</v>
      </c>
      <c r="K249" s="255" t="s">
        <v>994</v>
      </c>
      <c r="L249" s="255">
        <v>94031090</v>
      </c>
      <c r="M249" s="9" t="s">
        <v>178</v>
      </c>
      <c r="N249" s="191" t="s">
        <v>426</v>
      </c>
      <c r="O249" s="215">
        <v>1</v>
      </c>
      <c r="P249" s="261">
        <v>3100</v>
      </c>
      <c r="Q249" s="102">
        <v>2750</v>
      </c>
      <c r="R249" s="260">
        <v>0</v>
      </c>
      <c r="S249" s="260">
        <v>0</v>
      </c>
      <c r="T249" s="260">
        <v>0</v>
      </c>
      <c r="U249" s="261">
        <v>3100</v>
      </c>
    </row>
    <row r="250" spans="1:21">
      <c r="A250" s="189">
        <v>249</v>
      </c>
      <c r="B250" s="213" t="s">
        <v>994</v>
      </c>
      <c r="C250" s="213" t="s">
        <v>994</v>
      </c>
      <c r="D250" s="213" t="s">
        <v>994</v>
      </c>
      <c r="E250" s="257" t="s">
        <v>174</v>
      </c>
      <c r="F250" s="218" t="s">
        <v>175</v>
      </c>
      <c r="G250" s="219" t="s">
        <v>176</v>
      </c>
      <c r="H250" s="189" t="s">
        <v>834</v>
      </c>
      <c r="I250" s="214">
        <v>44032</v>
      </c>
      <c r="J250" s="258">
        <v>44029</v>
      </c>
      <c r="K250" s="255" t="s">
        <v>994</v>
      </c>
      <c r="L250" s="255">
        <v>94031090</v>
      </c>
      <c r="M250" s="9" t="s">
        <v>178</v>
      </c>
      <c r="N250" s="191" t="s">
        <v>427</v>
      </c>
      <c r="O250" s="215">
        <v>1</v>
      </c>
      <c r="P250" s="261">
        <v>3100</v>
      </c>
      <c r="Q250" s="102">
        <v>2750</v>
      </c>
      <c r="R250" s="260">
        <v>0</v>
      </c>
      <c r="S250" s="260">
        <v>0</v>
      </c>
      <c r="T250" s="260">
        <v>0</v>
      </c>
      <c r="U250" s="261">
        <v>3100</v>
      </c>
    </row>
    <row r="251" spans="1:21">
      <c r="A251" s="189">
        <v>250</v>
      </c>
      <c r="B251" s="213" t="s">
        <v>994</v>
      </c>
      <c r="C251" s="213" t="s">
        <v>994</v>
      </c>
      <c r="D251" s="213" t="s">
        <v>994</v>
      </c>
      <c r="E251" s="257" t="s">
        <v>174</v>
      </c>
      <c r="F251" s="218" t="s">
        <v>175</v>
      </c>
      <c r="G251" s="219" t="s">
        <v>176</v>
      </c>
      <c r="H251" s="189" t="s">
        <v>835</v>
      </c>
      <c r="I251" s="214">
        <v>44032</v>
      </c>
      <c r="J251" s="258">
        <v>44029</v>
      </c>
      <c r="K251" s="255" t="s">
        <v>994</v>
      </c>
      <c r="L251" s="255">
        <v>94031090</v>
      </c>
      <c r="M251" s="9" t="s">
        <v>178</v>
      </c>
      <c r="N251" s="191" t="s">
        <v>428</v>
      </c>
      <c r="O251" s="215">
        <v>1</v>
      </c>
      <c r="P251" s="261">
        <v>3100</v>
      </c>
      <c r="Q251" s="102">
        <v>2750</v>
      </c>
      <c r="R251" s="260">
        <v>0</v>
      </c>
      <c r="S251" s="260">
        <v>0</v>
      </c>
      <c r="T251" s="260">
        <v>0</v>
      </c>
      <c r="U251" s="261">
        <v>3100</v>
      </c>
    </row>
    <row r="252" spans="1:21">
      <c r="A252" s="256">
        <v>251</v>
      </c>
      <c r="B252" s="213" t="s">
        <v>994</v>
      </c>
      <c r="C252" s="213" t="s">
        <v>994</v>
      </c>
      <c r="D252" s="213" t="s">
        <v>994</v>
      </c>
      <c r="E252" s="257" t="s">
        <v>174</v>
      </c>
      <c r="F252" s="218" t="s">
        <v>175</v>
      </c>
      <c r="G252" s="219" t="s">
        <v>176</v>
      </c>
      <c r="H252" s="189" t="s">
        <v>836</v>
      </c>
      <c r="I252" s="214">
        <v>44032</v>
      </c>
      <c r="J252" s="258">
        <v>44029</v>
      </c>
      <c r="K252" s="255" t="s">
        <v>994</v>
      </c>
      <c r="L252" s="255">
        <v>94031090</v>
      </c>
      <c r="M252" s="9" t="s">
        <v>178</v>
      </c>
      <c r="N252" s="191" t="s">
        <v>429</v>
      </c>
      <c r="O252" s="215">
        <v>1</v>
      </c>
      <c r="P252" s="261">
        <v>3100</v>
      </c>
      <c r="Q252" s="102">
        <v>2750</v>
      </c>
      <c r="R252" s="260">
        <v>0</v>
      </c>
      <c r="S252" s="260">
        <v>0</v>
      </c>
      <c r="T252" s="260">
        <v>0</v>
      </c>
      <c r="U252" s="261">
        <v>3100</v>
      </c>
    </row>
    <row r="253" spans="1:21">
      <c r="A253" s="251">
        <v>252</v>
      </c>
      <c r="B253" s="213" t="s">
        <v>994</v>
      </c>
      <c r="C253" s="213" t="s">
        <v>994</v>
      </c>
      <c r="D253" s="213" t="s">
        <v>994</v>
      </c>
      <c r="E253" s="257" t="s">
        <v>174</v>
      </c>
      <c r="F253" s="218" t="s">
        <v>175</v>
      </c>
      <c r="G253" s="219" t="s">
        <v>176</v>
      </c>
      <c r="H253" s="189" t="s">
        <v>837</v>
      </c>
      <c r="I253" s="214">
        <v>44032</v>
      </c>
      <c r="J253" s="258">
        <v>44029</v>
      </c>
      <c r="K253" s="255" t="s">
        <v>994</v>
      </c>
      <c r="L253" s="255">
        <v>94031090</v>
      </c>
      <c r="M253" s="9" t="s">
        <v>178</v>
      </c>
      <c r="N253" s="191" t="s">
        <v>430</v>
      </c>
      <c r="O253" s="215">
        <v>1</v>
      </c>
      <c r="P253" s="261">
        <v>3100</v>
      </c>
      <c r="Q253" s="102">
        <v>2750</v>
      </c>
      <c r="R253" s="260">
        <v>0</v>
      </c>
      <c r="S253" s="260">
        <v>0</v>
      </c>
      <c r="T253" s="260">
        <v>0</v>
      </c>
      <c r="U253" s="261">
        <v>3100</v>
      </c>
    </row>
    <row r="254" spans="1:21">
      <c r="A254" s="251">
        <v>253</v>
      </c>
      <c r="B254" s="213" t="s">
        <v>994</v>
      </c>
      <c r="C254" s="213" t="s">
        <v>994</v>
      </c>
      <c r="D254" s="213" t="s">
        <v>994</v>
      </c>
      <c r="E254" s="257" t="s">
        <v>174</v>
      </c>
      <c r="F254" s="218" t="s">
        <v>175</v>
      </c>
      <c r="G254" s="219" t="s">
        <v>176</v>
      </c>
      <c r="H254" s="189" t="s">
        <v>838</v>
      </c>
      <c r="I254" s="214">
        <v>44032</v>
      </c>
      <c r="J254" s="258">
        <v>44029</v>
      </c>
      <c r="K254" s="255" t="s">
        <v>994</v>
      </c>
      <c r="L254" s="255">
        <v>94031090</v>
      </c>
      <c r="M254" s="9" t="s">
        <v>178</v>
      </c>
      <c r="N254" s="191" t="s">
        <v>431</v>
      </c>
      <c r="O254" s="215">
        <v>1</v>
      </c>
      <c r="P254" s="261">
        <v>3100</v>
      </c>
      <c r="Q254" s="102">
        <v>2750</v>
      </c>
      <c r="R254" s="260">
        <v>0</v>
      </c>
      <c r="S254" s="260">
        <v>0</v>
      </c>
      <c r="T254" s="260">
        <v>0</v>
      </c>
      <c r="U254" s="261">
        <v>3100</v>
      </c>
    </row>
    <row r="255" spans="1:21">
      <c r="A255" s="189">
        <v>254</v>
      </c>
      <c r="B255" s="213" t="s">
        <v>994</v>
      </c>
      <c r="C255" s="213" t="s">
        <v>994</v>
      </c>
      <c r="D255" s="213" t="s">
        <v>994</v>
      </c>
      <c r="E255" s="257" t="s">
        <v>174</v>
      </c>
      <c r="F255" s="218" t="s">
        <v>175</v>
      </c>
      <c r="G255" s="219" t="s">
        <v>176</v>
      </c>
      <c r="H255" s="189" t="s">
        <v>839</v>
      </c>
      <c r="I255" s="214">
        <v>44032</v>
      </c>
      <c r="J255" s="258">
        <v>44029</v>
      </c>
      <c r="K255" s="255" t="s">
        <v>994</v>
      </c>
      <c r="L255" s="255">
        <v>94031090</v>
      </c>
      <c r="M255" s="9" t="s">
        <v>178</v>
      </c>
      <c r="N255" s="191" t="s">
        <v>432</v>
      </c>
      <c r="O255" s="215">
        <v>1</v>
      </c>
      <c r="P255" s="261">
        <v>3100</v>
      </c>
      <c r="Q255" s="102">
        <v>2750</v>
      </c>
      <c r="R255" s="260">
        <v>0</v>
      </c>
      <c r="S255" s="260">
        <v>0</v>
      </c>
      <c r="T255" s="260">
        <v>0</v>
      </c>
      <c r="U255" s="261">
        <v>3100</v>
      </c>
    </row>
    <row r="256" spans="1:21">
      <c r="A256" s="189">
        <v>255</v>
      </c>
      <c r="B256" s="213" t="s">
        <v>994</v>
      </c>
      <c r="C256" s="213" t="s">
        <v>994</v>
      </c>
      <c r="D256" s="213" t="s">
        <v>994</v>
      </c>
      <c r="E256" s="257" t="s">
        <v>174</v>
      </c>
      <c r="F256" s="218" t="s">
        <v>175</v>
      </c>
      <c r="G256" s="219" t="s">
        <v>176</v>
      </c>
      <c r="H256" s="189" t="s">
        <v>840</v>
      </c>
      <c r="I256" s="214">
        <v>44032</v>
      </c>
      <c r="J256" s="258">
        <v>44029</v>
      </c>
      <c r="K256" s="255" t="s">
        <v>994</v>
      </c>
      <c r="L256" s="255">
        <v>94031090</v>
      </c>
      <c r="M256" s="9" t="s">
        <v>178</v>
      </c>
      <c r="N256" s="191" t="s">
        <v>433</v>
      </c>
      <c r="O256" s="215">
        <v>1</v>
      </c>
      <c r="P256" s="261">
        <v>3100</v>
      </c>
      <c r="Q256" s="102">
        <v>2750</v>
      </c>
      <c r="R256" s="260">
        <v>0</v>
      </c>
      <c r="S256" s="260">
        <v>0</v>
      </c>
      <c r="T256" s="260">
        <v>0</v>
      </c>
      <c r="U256" s="261">
        <v>3100</v>
      </c>
    </row>
    <row r="257" spans="1:21">
      <c r="A257" s="189">
        <v>256</v>
      </c>
      <c r="B257" s="213" t="s">
        <v>994</v>
      </c>
      <c r="C257" s="213" t="s">
        <v>994</v>
      </c>
      <c r="D257" s="213" t="s">
        <v>994</v>
      </c>
      <c r="E257" s="257" t="s">
        <v>174</v>
      </c>
      <c r="F257" s="218" t="s">
        <v>175</v>
      </c>
      <c r="G257" s="219" t="s">
        <v>176</v>
      </c>
      <c r="H257" s="189" t="s">
        <v>841</v>
      </c>
      <c r="I257" s="214">
        <v>44032</v>
      </c>
      <c r="J257" s="258">
        <v>44029</v>
      </c>
      <c r="K257" s="255" t="s">
        <v>994</v>
      </c>
      <c r="L257" s="255">
        <v>94031090</v>
      </c>
      <c r="M257" s="9" t="s">
        <v>178</v>
      </c>
      <c r="N257" s="191" t="s">
        <v>434</v>
      </c>
      <c r="O257" s="215">
        <v>1</v>
      </c>
      <c r="P257" s="261">
        <v>3100</v>
      </c>
      <c r="Q257" s="102">
        <v>2750</v>
      </c>
      <c r="R257" s="260">
        <v>0</v>
      </c>
      <c r="S257" s="260">
        <v>0</v>
      </c>
      <c r="T257" s="260">
        <v>0</v>
      </c>
      <c r="U257" s="261">
        <v>3100</v>
      </c>
    </row>
    <row r="258" spans="1:21">
      <c r="A258" s="256">
        <v>257</v>
      </c>
      <c r="B258" s="213" t="s">
        <v>994</v>
      </c>
      <c r="C258" s="213" t="s">
        <v>994</v>
      </c>
      <c r="D258" s="213" t="s">
        <v>994</v>
      </c>
      <c r="E258" s="257" t="s">
        <v>174</v>
      </c>
      <c r="F258" s="218" t="s">
        <v>175</v>
      </c>
      <c r="G258" s="219" t="s">
        <v>176</v>
      </c>
      <c r="H258" s="189" t="s">
        <v>842</v>
      </c>
      <c r="I258" s="214">
        <v>44032</v>
      </c>
      <c r="J258" s="258">
        <v>44029</v>
      </c>
      <c r="K258" s="255" t="s">
        <v>994</v>
      </c>
      <c r="L258" s="255">
        <v>94031090</v>
      </c>
      <c r="M258" s="9" t="s">
        <v>178</v>
      </c>
      <c r="N258" s="191" t="s">
        <v>435</v>
      </c>
      <c r="O258" s="215">
        <v>1</v>
      </c>
      <c r="P258" s="261">
        <v>3100</v>
      </c>
      <c r="Q258" s="102">
        <v>2750</v>
      </c>
      <c r="R258" s="260">
        <v>0</v>
      </c>
      <c r="S258" s="260">
        <v>0</v>
      </c>
      <c r="T258" s="260">
        <v>0</v>
      </c>
      <c r="U258" s="261">
        <v>3100</v>
      </c>
    </row>
    <row r="259" spans="1:21">
      <c r="A259" s="251">
        <v>258</v>
      </c>
      <c r="B259" s="213" t="s">
        <v>994</v>
      </c>
      <c r="C259" s="213" t="s">
        <v>994</v>
      </c>
      <c r="D259" s="213" t="s">
        <v>994</v>
      </c>
      <c r="E259" s="257" t="s">
        <v>174</v>
      </c>
      <c r="F259" s="218" t="s">
        <v>175</v>
      </c>
      <c r="G259" s="219" t="s">
        <v>176</v>
      </c>
      <c r="H259" s="189" t="s">
        <v>843</v>
      </c>
      <c r="I259" s="214">
        <v>44032</v>
      </c>
      <c r="J259" s="258">
        <v>44029</v>
      </c>
      <c r="K259" s="255" t="s">
        <v>994</v>
      </c>
      <c r="L259" s="255">
        <v>94031090</v>
      </c>
      <c r="M259" s="9" t="s">
        <v>178</v>
      </c>
      <c r="N259" s="191" t="s">
        <v>436</v>
      </c>
      <c r="O259" s="215">
        <v>1</v>
      </c>
      <c r="P259" s="261">
        <v>3100</v>
      </c>
      <c r="Q259" s="102">
        <v>2750</v>
      </c>
      <c r="R259" s="260">
        <v>0</v>
      </c>
      <c r="S259" s="260">
        <v>0</v>
      </c>
      <c r="T259" s="260">
        <v>0</v>
      </c>
      <c r="U259" s="261">
        <v>3100</v>
      </c>
    </row>
    <row r="260" spans="1:21">
      <c r="A260" s="251">
        <v>259</v>
      </c>
      <c r="B260" s="213" t="s">
        <v>994</v>
      </c>
      <c r="C260" s="213" t="s">
        <v>994</v>
      </c>
      <c r="D260" s="213" t="s">
        <v>994</v>
      </c>
      <c r="E260" s="257" t="s">
        <v>174</v>
      </c>
      <c r="F260" s="218" t="s">
        <v>175</v>
      </c>
      <c r="G260" s="219" t="s">
        <v>176</v>
      </c>
      <c r="H260" s="189" t="s">
        <v>844</v>
      </c>
      <c r="I260" s="214">
        <v>44032</v>
      </c>
      <c r="J260" s="258">
        <v>44029</v>
      </c>
      <c r="K260" s="255" t="s">
        <v>994</v>
      </c>
      <c r="L260" s="255">
        <v>94031090</v>
      </c>
      <c r="M260" s="9" t="s">
        <v>178</v>
      </c>
      <c r="N260" s="191" t="s">
        <v>437</v>
      </c>
      <c r="O260" s="215">
        <v>1</v>
      </c>
      <c r="P260" s="261">
        <v>3100</v>
      </c>
      <c r="Q260" s="102">
        <v>2750</v>
      </c>
      <c r="R260" s="260">
        <v>0</v>
      </c>
      <c r="S260" s="260">
        <v>0</v>
      </c>
      <c r="T260" s="260">
        <v>0</v>
      </c>
      <c r="U260" s="261">
        <v>3100</v>
      </c>
    </row>
    <row r="261" spans="1:21">
      <c r="A261" s="189">
        <v>260</v>
      </c>
      <c r="B261" s="213" t="s">
        <v>994</v>
      </c>
      <c r="C261" s="213" t="s">
        <v>994</v>
      </c>
      <c r="D261" s="213" t="s">
        <v>994</v>
      </c>
      <c r="E261" s="257" t="s">
        <v>174</v>
      </c>
      <c r="F261" s="218" t="s">
        <v>175</v>
      </c>
      <c r="G261" s="219" t="s">
        <v>176</v>
      </c>
      <c r="H261" s="189" t="s">
        <v>845</v>
      </c>
      <c r="I261" s="214">
        <v>44032</v>
      </c>
      <c r="J261" s="258">
        <v>44029</v>
      </c>
      <c r="K261" s="255" t="s">
        <v>994</v>
      </c>
      <c r="L261" s="255">
        <v>94031090</v>
      </c>
      <c r="M261" s="9" t="s">
        <v>178</v>
      </c>
      <c r="N261" s="191" t="s">
        <v>438</v>
      </c>
      <c r="O261" s="215">
        <v>1</v>
      </c>
      <c r="P261" s="261">
        <v>3100</v>
      </c>
      <c r="Q261" s="102">
        <v>2750</v>
      </c>
      <c r="R261" s="260">
        <v>0</v>
      </c>
      <c r="S261" s="260">
        <v>0</v>
      </c>
      <c r="T261" s="260">
        <v>0</v>
      </c>
      <c r="U261" s="261">
        <v>3100</v>
      </c>
    </row>
    <row r="262" spans="1:21">
      <c r="A262" s="189">
        <v>261</v>
      </c>
      <c r="B262" s="213" t="s">
        <v>994</v>
      </c>
      <c r="C262" s="213" t="s">
        <v>994</v>
      </c>
      <c r="D262" s="213" t="s">
        <v>994</v>
      </c>
      <c r="E262" s="257" t="s">
        <v>174</v>
      </c>
      <c r="F262" s="218" t="s">
        <v>175</v>
      </c>
      <c r="G262" s="219" t="s">
        <v>176</v>
      </c>
      <c r="H262" s="189" t="s">
        <v>846</v>
      </c>
      <c r="I262" s="214">
        <v>44032</v>
      </c>
      <c r="J262" s="258">
        <v>44029</v>
      </c>
      <c r="K262" s="255" t="s">
        <v>994</v>
      </c>
      <c r="L262" s="255">
        <v>94031090</v>
      </c>
      <c r="M262" s="9" t="s">
        <v>178</v>
      </c>
      <c r="N262" s="191" t="s">
        <v>439</v>
      </c>
      <c r="O262" s="215">
        <v>1</v>
      </c>
      <c r="P262" s="261">
        <v>3100</v>
      </c>
      <c r="Q262" s="102">
        <v>2750</v>
      </c>
      <c r="R262" s="260">
        <v>0</v>
      </c>
      <c r="S262" s="260">
        <v>0</v>
      </c>
      <c r="T262" s="260">
        <v>0</v>
      </c>
      <c r="U262" s="261">
        <v>3100</v>
      </c>
    </row>
    <row r="263" spans="1:21">
      <c r="A263" s="189">
        <v>262</v>
      </c>
      <c r="B263" s="213" t="s">
        <v>994</v>
      </c>
      <c r="C263" s="213" t="s">
        <v>994</v>
      </c>
      <c r="D263" s="213" t="s">
        <v>994</v>
      </c>
      <c r="E263" s="257" t="s">
        <v>174</v>
      </c>
      <c r="F263" s="218" t="s">
        <v>175</v>
      </c>
      <c r="G263" s="219" t="s">
        <v>176</v>
      </c>
      <c r="H263" s="189" t="s">
        <v>847</v>
      </c>
      <c r="I263" s="214">
        <v>44032</v>
      </c>
      <c r="J263" s="258">
        <v>44029</v>
      </c>
      <c r="K263" s="255" t="s">
        <v>994</v>
      </c>
      <c r="L263" s="255">
        <v>94031090</v>
      </c>
      <c r="M263" s="9" t="s">
        <v>178</v>
      </c>
      <c r="N263" s="191" t="s">
        <v>440</v>
      </c>
      <c r="O263" s="215">
        <v>1</v>
      </c>
      <c r="P263" s="261">
        <v>3100</v>
      </c>
      <c r="Q263" s="102">
        <v>2750</v>
      </c>
      <c r="R263" s="260">
        <v>0</v>
      </c>
      <c r="S263" s="260">
        <v>0</v>
      </c>
      <c r="T263" s="260">
        <v>0</v>
      </c>
      <c r="U263" s="261">
        <v>3100</v>
      </c>
    </row>
    <row r="264" spans="1:21">
      <c r="A264" s="256">
        <v>263</v>
      </c>
      <c r="B264" s="213" t="s">
        <v>994</v>
      </c>
      <c r="C264" s="213" t="s">
        <v>994</v>
      </c>
      <c r="D264" s="213" t="s">
        <v>994</v>
      </c>
      <c r="E264" s="257" t="s">
        <v>174</v>
      </c>
      <c r="F264" s="218" t="s">
        <v>175</v>
      </c>
      <c r="G264" s="219" t="s">
        <v>176</v>
      </c>
      <c r="H264" s="189" t="s">
        <v>848</v>
      </c>
      <c r="I264" s="214">
        <v>44032</v>
      </c>
      <c r="J264" s="258">
        <v>44029</v>
      </c>
      <c r="K264" s="255" t="s">
        <v>994</v>
      </c>
      <c r="L264" s="255">
        <v>94031090</v>
      </c>
      <c r="M264" s="9" t="s">
        <v>178</v>
      </c>
      <c r="N264" s="191" t="s">
        <v>441</v>
      </c>
      <c r="O264" s="215">
        <v>1</v>
      </c>
      <c r="P264" s="261">
        <v>3100</v>
      </c>
      <c r="Q264" s="102">
        <v>2750</v>
      </c>
      <c r="R264" s="260">
        <v>0</v>
      </c>
      <c r="S264" s="260">
        <v>0</v>
      </c>
      <c r="T264" s="260">
        <v>0</v>
      </c>
      <c r="U264" s="261">
        <v>3100</v>
      </c>
    </row>
    <row r="265" spans="1:21">
      <c r="A265" s="251">
        <v>264</v>
      </c>
      <c r="B265" s="213" t="s">
        <v>994</v>
      </c>
      <c r="C265" s="213" t="s">
        <v>994</v>
      </c>
      <c r="D265" s="213" t="s">
        <v>994</v>
      </c>
      <c r="E265" s="257" t="s">
        <v>174</v>
      </c>
      <c r="F265" s="218" t="s">
        <v>175</v>
      </c>
      <c r="G265" s="219" t="s">
        <v>176</v>
      </c>
      <c r="H265" s="189" t="s">
        <v>849</v>
      </c>
      <c r="I265" s="214">
        <v>44032</v>
      </c>
      <c r="J265" s="258">
        <v>44029</v>
      </c>
      <c r="K265" s="255" t="s">
        <v>994</v>
      </c>
      <c r="L265" s="255">
        <v>94031090</v>
      </c>
      <c r="M265" s="9" t="s">
        <v>178</v>
      </c>
      <c r="N265" s="191" t="s">
        <v>442</v>
      </c>
      <c r="O265" s="215">
        <v>1</v>
      </c>
      <c r="P265" s="261">
        <v>3100</v>
      </c>
      <c r="Q265" s="102">
        <v>2750</v>
      </c>
      <c r="R265" s="260">
        <v>0</v>
      </c>
      <c r="S265" s="260">
        <v>0</v>
      </c>
      <c r="T265" s="260">
        <v>0</v>
      </c>
      <c r="U265" s="261">
        <v>3100</v>
      </c>
    </row>
    <row r="266" spans="1:21">
      <c r="A266" s="251">
        <v>265</v>
      </c>
      <c r="B266" s="213" t="s">
        <v>994</v>
      </c>
      <c r="C266" s="213" t="s">
        <v>994</v>
      </c>
      <c r="D266" s="213" t="s">
        <v>994</v>
      </c>
      <c r="E266" s="257" t="s">
        <v>174</v>
      </c>
      <c r="F266" s="218" t="s">
        <v>175</v>
      </c>
      <c r="G266" s="219" t="s">
        <v>176</v>
      </c>
      <c r="H266" s="189" t="s">
        <v>850</v>
      </c>
      <c r="I266" s="214">
        <v>44032</v>
      </c>
      <c r="J266" s="258">
        <v>44029</v>
      </c>
      <c r="K266" s="255" t="s">
        <v>994</v>
      </c>
      <c r="L266" s="255">
        <v>94031090</v>
      </c>
      <c r="M266" s="9" t="s">
        <v>178</v>
      </c>
      <c r="N266" s="191" t="s">
        <v>443</v>
      </c>
      <c r="O266" s="215">
        <v>1</v>
      </c>
      <c r="P266" s="261">
        <v>3100</v>
      </c>
      <c r="Q266" s="102">
        <v>2750</v>
      </c>
      <c r="R266" s="260">
        <v>0</v>
      </c>
      <c r="S266" s="260">
        <v>0</v>
      </c>
      <c r="T266" s="260">
        <v>0</v>
      </c>
      <c r="U266" s="261">
        <v>3100</v>
      </c>
    </row>
    <row r="267" spans="1:21">
      <c r="A267" s="189">
        <v>266</v>
      </c>
      <c r="B267" s="213" t="s">
        <v>994</v>
      </c>
      <c r="C267" s="213" t="s">
        <v>994</v>
      </c>
      <c r="D267" s="213" t="s">
        <v>994</v>
      </c>
      <c r="E267" s="257" t="s">
        <v>174</v>
      </c>
      <c r="F267" s="218" t="s">
        <v>175</v>
      </c>
      <c r="G267" s="219" t="s">
        <v>176</v>
      </c>
      <c r="H267" s="189" t="s">
        <v>851</v>
      </c>
      <c r="I267" s="214">
        <v>44032</v>
      </c>
      <c r="J267" s="258">
        <v>44029</v>
      </c>
      <c r="K267" s="255" t="s">
        <v>994</v>
      </c>
      <c r="L267" s="255">
        <v>94031090</v>
      </c>
      <c r="M267" s="9" t="s">
        <v>178</v>
      </c>
      <c r="N267" s="191" t="s">
        <v>444</v>
      </c>
      <c r="O267" s="215">
        <v>1</v>
      </c>
      <c r="P267" s="261">
        <v>3100</v>
      </c>
      <c r="Q267" s="102">
        <v>2750</v>
      </c>
      <c r="R267" s="260">
        <v>0</v>
      </c>
      <c r="S267" s="260">
        <v>0</v>
      </c>
      <c r="T267" s="260">
        <v>0</v>
      </c>
      <c r="U267" s="261">
        <v>3100</v>
      </c>
    </row>
    <row r="268" spans="1:21">
      <c r="A268" s="189">
        <v>267</v>
      </c>
      <c r="B268" s="213" t="s">
        <v>994</v>
      </c>
      <c r="C268" s="213" t="s">
        <v>994</v>
      </c>
      <c r="D268" s="213" t="s">
        <v>994</v>
      </c>
      <c r="E268" s="257" t="s">
        <v>174</v>
      </c>
      <c r="F268" s="218" t="s">
        <v>175</v>
      </c>
      <c r="G268" s="219" t="s">
        <v>176</v>
      </c>
      <c r="H268" s="189" t="s">
        <v>852</v>
      </c>
      <c r="I268" s="214">
        <v>44032</v>
      </c>
      <c r="J268" s="258">
        <v>44029</v>
      </c>
      <c r="K268" s="255" t="s">
        <v>994</v>
      </c>
      <c r="L268" s="255">
        <v>94031090</v>
      </c>
      <c r="M268" s="9" t="s">
        <v>178</v>
      </c>
      <c r="N268" s="191" t="s">
        <v>445</v>
      </c>
      <c r="O268" s="215">
        <v>1</v>
      </c>
      <c r="P268" s="261">
        <v>3100</v>
      </c>
      <c r="Q268" s="102">
        <v>2750</v>
      </c>
      <c r="R268" s="260">
        <v>0</v>
      </c>
      <c r="S268" s="260">
        <v>0</v>
      </c>
      <c r="T268" s="260">
        <v>0</v>
      </c>
      <c r="U268" s="261">
        <v>3100</v>
      </c>
    </row>
    <row r="269" spans="1:21">
      <c r="A269" s="189">
        <v>268</v>
      </c>
      <c r="B269" s="213" t="s">
        <v>994</v>
      </c>
      <c r="C269" s="213" t="s">
        <v>994</v>
      </c>
      <c r="D269" s="213" t="s">
        <v>994</v>
      </c>
      <c r="E269" s="257" t="s">
        <v>174</v>
      </c>
      <c r="F269" s="218" t="s">
        <v>175</v>
      </c>
      <c r="G269" s="219" t="s">
        <v>176</v>
      </c>
      <c r="H269" s="189" t="s">
        <v>853</v>
      </c>
      <c r="I269" s="214">
        <v>44032</v>
      </c>
      <c r="J269" s="258">
        <v>44029</v>
      </c>
      <c r="K269" s="255" t="s">
        <v>994</v>
      </c>
      <c r="L269" s="255">
        <v>94031090</v>
      </c>
      <c r="M269" s="9" t="s">
        <v>178</v>
      </c>
      <c r="N269" s="191" t="s">
        <v>446</v>
      </c>
      <c r="O269" s="215">
        <v>1</v>
      </c>
      <c r="P269" s="261">
        <v>3100</v>
      </c>
      <c r="Q269" s="102">
        <v>2750</v>
      </c>
      <c r="R269" s="260">
        <v>0</v>
      </c>
      <c r="S269" s="260">
        <v>0</v>
      </c>
      <c r="T269" s="260">
        <v>0</v>
      </c>
      <c r="U269" s="261">
        <v>3100</v>
      </c>
    </row>
    <row r="270" spans="1:21">
      <c r="A270" s="256">
        <v>269</v>
      </c>
      <c r="B270" s="213" t="s">
        <v>994</v>
      </c>
      <c r="C270" s="213" t="s">
        <v>994</v>
      </c>
      <c r="D270" s="213" t="s">
        <v>994</v>
      </c>
      <c r="E270" s="257" t="s">
        <v>174</v>
      </c>
      <c r="F270" s="218" t="s">
        <v>175</v>
      </c>
      <c r="G270" s="219" t="s">
        <v>176</v>
      </c>
      <c r="H270" s="189" t="s">
        <v>854</v>
      </c>
      <c r="I270" s="214">
        <v>44032</v>
      </c>
      <c r="J270" s="258">
        <v>44029</v>
      </c>
      <c r="K270" s="255" t="s">
        <v>994</v>
      </c>
      <c r="L270" s="255">
        <v>94031090</v>
      </c>
      <c r="M270" s="9" t="s">
        <v>178</v>
      </c>
      <c r="N270" s="191" t="s">
        <v>447</v>
      </c>
      <c r="O270" s="215">
        <v>1</v>
      </c>
      <c r="P270" s="261">
        <v>3100</v>
      </c>
      <c r="Q270" s="102">
        <v>2750</v>
      </c>
      <c r="R270" s="260">
        <v>0</v>
      </c>
      <c r="S270" s="260">
        <v>0</v>
      </c>
      <c r="T270" s="260">
        <v>0</v>
      </c>
      <c r="U270" s="261">
        <v>3100</v>
      </c>
    </row>
    <row r="271" spans="1:21">
      <c r="A271" s="251">
        <v>270</v>
      </c>
      <c r="B271" s="213" t="s">
        <v>994</v>
      </c>
      <c r="C271" s="213" t="s">
        <v>994</v>
      </c>
      <c r="D271" s="213" t="s">
        <v>994</v>
      </c>
      <c r="E271" s="257" t="s">
        <v>174</v>
      </c>
      <c r="F271" s="218" t="s">
        <v>175</v>
      </c>
      <c r="G271" s="219" t="s">
        <v>176</v>
      </c>
      <c r="H271" s="189" t="s">
        <v>855</v>
      </c>
      <c r="I271" s="214">
        <v>44032</v>
      </c>
      <c r="J271" s="258">
        <v>44029</v>
      </c>
      <c r="K271" s="255" t="s">
        <v>994</v>
      </c>
      <c r="L271" s="255">
        <v>94031090</v>
      </c>
      <c r="M271" s="9" t="s">
        <v>178</v>
      </c>
      <c r="N271" s="191" t="s">
        <v>448</v>
      </c>
      <c r="O271" s="215">
        <v>1</v>
      </c>
      <c r="P271" s="261">
        <v>3100</v>
      </c>
      <c r="Q271" s="102">
        <v>2750</v>
      </c>
      <c r="R271" s="260">
        <v>0</v>
      </c>
      <c r="S271" s="260">
        <v>0</v>
      </c>
      <c r="T271" s="260">
        <v>0</v>
      </c>
      <c r="U271" s="261">
        <v>3100</v>
      </c>
    </row>
    <row r="272" spans="1:21">
      <c r="A272" s="251">
        <v>271</v>
      </c>
      <c r="B272" s="213" t="s">
        <v>994</v>
      </c>
      <c r="C272" s="213" t="s">
        <v>994</v>
      </c>
      <c r="D272" s="213" t="s">
        <v>994</v>
      </c>
      <c r="E272" s="257" t="s">
        <v>174</v>
      </c>
      <c r="F272" s="218" t="s">
        <v>175</v>
      </c>
      <c r="G272" s="219" t="s">
        <v>176</v>
      </c>
      <c r="H272" s="189" t="s">
        <v>856</v>
      </c>
      <c r="I272" s="214">
        <v>44032</v>
      </c>
      <c r="J272" s="258">
        <v>44029</v>
      </c>
      <c r="K272" s="255" t="s">
        <v>994</v>
      </c>
      <c r="L272" s="255">
        <v>94031090</v>
      </c>
      <c r="M272" s="9" t="s">
        <v>178</v>
      </c>
      <c r="N272" s="191" t="s">
        <v>449</v>
      </c>
      <c r="O272" s="215">
        <v>1</v>
      </c>
      <c r="P272" s="261">
        <v>3100</v>
      </c>
      <c r="Q272" s="102">
        <v>2750</v>
      </c>
      <c r="R272" s="260">
        <v>0</v>
      </c>
      <c r="S272" s="260">
        <v>0</v>
      </c>
      <c r="T272" s="260">
        <v>0</v>
      </c>
      <c r="U272" s="261">
        <v>3100</v>
      </c>
    </row>
    <row r="273" spans="1:21">
      <c r="A273" s="189">
        <v>272</v>
      </c>
      <c r="B273" s="213" t="s">
        <v>994</v>
      </c>
      <c r="C273" s="213" t="s">
        <v>994</v>
      </c>
      <c r="D273" s="213" t="s">
        <v>994</v>
      </c>
      <c r="E273" s="257" t="s">
        <v>174</v>
      </c>
      <c r="F273" s="218" t="s">
        <v>175</v>
      </c>
      <c r="G273" s="219" t="s">
        <v>176</v>
      </c>
      <c r="H273" s="189" t="s">
        <v>857</v>
      </c>
      <c r="I273" s="214">
        <v>44032</v>
      </c>
      <c r="J273" s="258">
        <v>44029</v>
      </c>
      <c r="K273" s="255" t="s">
        <v>994</v>
      </c>
      <c r="L273" s="255">
        <v>94031090</v>
      </c>
      <c r="M273" s="9" t="s">
        <v>178</v>
      </c>
      <c r="N273" s="191" t="s">
        <v>450</v>
      </c>
      <c r="O273" s="215">
        <v>1</v>
      </c>
      <c r="P273" s="261">
        <v>3100</v>
      </c>
      <c r="Q273" s="102">
        <v>2750</v>
      </c>
      <c r="R273" s="260">
        <v>0</v>
      </c>
      <c r="S273" s="260">
        <v>0</v>
      </c>
      <c r="T273" s="260">
        <v>0</v>
      </c>
      <c r="U273" s="261">
        <v>3100</v>
      </c>
    </row>
    <row r="274" spans="1:21">
      <c r="A274" s="189">
        <v>273</v>
      </c>
      <c r="B274" s="213" t="s">
        <v>994</v>
      </c>
      <c r="C274" s="213" t="s">
        <v>994</v>
      </c>
      <c r="D274" s="213" t="s">
        <v>994</v>
      </c>
      <c r="E274" s="257" t="s">
        <v>174</v>
      </c>
      <c r="F274" s="218" t="s">
        <v>175</v>
      </c>
      <c r="G274" s="219" t="s">
        <v>176</v>
      </c>
      <c r="H274" s="189" t="s">
        <v>858</v>
      </c>
      <c r="I274" s="214">
        <v>44032</v>
      </c>
      <c r="J274" s="258">
        <v>44029</v>
      </c>
      <c r="K274" s="255" t="s">
        <v>994</v>
      </c>
      <c r="L274" s="255">
        <v>94031090</v>
      </c>
      <c r="M274" s="9" t="s">
        <v>178</v>
      </c>
      <c r="N274" s="191" t="s">
        <v>451</v>
      </c>
      <c r="O274" s="215">
        <v>1</v>
      </c>
      <c r="P274" s="261">
        <v>3100</v>
      </c>
      <c r="Q274" s="102">
        <v>2750</v>
      </c>
      <c r="R274" s="260">
        <v>0</v>
      </c>
      <c r="S274" s="260">
        <v>0</v>
      </c>
      <c r="T274" s="260">
        <v>0</v>
      </c>
      <c r="U274" s="261">
        <v>3100</v>
      </c>
    </row>
    <row r="275" spans="1:21">
      <c r="A275" s="189">
        <v>274</v>
      </c>
      <c r="B275" s="213" t="s">
        <v>994</v>
      </c>
      <c r="C275" s="213" t="s">
        <v>994</v>
      </c>
      <c r="D275" s="213" t="s">
        <v>994</v>
      </c>
      <c r="E275" s="257" t="s">
        <v>174</v>
      </c>
      <c r="F275" s="218" t="s">
        <v>175</v>
      </c>
      <c r="G275" s="219" t="s">
        <v>176</v>
      </c>
      <c r="H275" s="189" t="s">
        <v>859</v>
      </c>
      <c r="I275" s="214">
        <v>44032</v>
      </c>
      <c r="J275" s="258">
        <v>44029</v>
      </c>
      <c r="K275" s="255" t="s">
        <v>994</v>
      </c>
      <c r="L275" s="255">
        <v>94031090</v>
      </c>
      <c r="M275" s="9" t="s">
        <v>178</v>
      </c>
      <c r="N275" s="191" t="s">
        <v>452</v>
      </c>
      <c r="O275" s="215">
        <v>1</v>
      </c>
      <c r="P275" s="261">
        <v>3100</v>
      </c>
      <c r="Q275" s="102">
        <v>2750</v>
      </c>
      <c r="R275" s="260">
        <v>0</v>
      </c>
      <c r="S275" s="260">
        <v>0</v>
      </c>
      <c r="T275" s="260">
        <v>0</v>
      </c>
      <c r="U275" s="261">
        <v>3100</v>
      </c>
    </row>
    <row r="276" spans="1:21">
      <c r="A276" s="256">
        <v>275</v>
      </c>
      <c r="B276" s="213" t="s">
        <v>994</v>
      </c>
      <c r="C276" s="213" t="s">
        <v>994</v>
      </c>
      <c r="D276" s="213" t="s">
        <v>994</v>
      </c>
      <c r="E276" s="257" t="s">
        <v>174</v>
      </c>
      <c r="F276" s="218" t="s">
        <v>175</v>
      </c>
      <c r="G276" s="219" t="s">
        <v>176</v>
      </c>
      <c r="H276" s="189" t="s">
        <v>860</v>
      </c>
      <c r="I276" s="214">
        <v>44032</v>
      </c>
      <c r="J276" s="258">
        <v>44029</v>
      </c>
      <c r="K276" s="255" t="s">
        <v>994</v>
      </c>
      <c r="L276" s="255">
        <v>94031090</v>
      </c>
      <c r="M276" s="9" t="s">
        <v>178</v>
      </c>
      <c r="N276" s="191" t="s">
        <v>453</v>
      </c>
      <c r="O276" s="215">
        <v>1</v>
      </c>
      <c r="P276" s="261">
        <v>3100</v>
      </c>
      <c r="Q276" s="102">
        <v>2750</v>
      </c>
      <c r="R276" s="260">
        <v>0</v>
      </c>
      <c r="S276" s="260">
        <v>0</v>
      </c>
      <c r="T276" s="260">
        <v>0</v>
      </c>
      <c r="U276" s="261">
        <v>3100</v>
      </c>
    </row>
    <row r="277" spans="1:21">
      <c r="A277" s="251">
        <v>276</v>
      </c>
      <c r="B277" s="213" t="s">
        <v>994</v>
      </c>
      <c r="C277" s="213" t="s">
        <v>994</v>
      </c>
      <c r="D277" s="213" t="s">
        <v>994</v>
      </c>
      <c r="E277" s="257" t="s">
        <v>174</v>
      </c>
      <c r="F277" s="218" t="s">
        <v>175</v>
      </c>
      <c r="G277" s="219" t="s">
        <v>176</v>
      </c>
      <c r="H277" s="189" t="s">
        <v>861</v>
      </c>
      <c r="I277" s="214">
        <v>44032</v>
      </c>
      <c r="J277" s="258">
        <v>44029</v>
      </c>
      <c r="K277" s="255" t="s">
        <v>994</v>
      </c>
      <c r="L277" s="255">
        <v>94031090</v>
      </c>
      <c r="M277" s="9" t="s">
        <v>178</v>
      </c>
      <c r="N277" s="191" t="s">
        <v>454</v>
      </c>
      <c r="O277" s="215">
        <v>1</v>
      </c>
      <c r="P277" s="261">
        <v>3100</v>
      </c>
      <c r="Q277" s="102">
        <v>2750</v>
      </c>
      <c r="R277" s="260">
        <v>0</v>
      </c>
      <c r="S277" s="260">
        <v>0</v>
      </c>
      <c r="T277" s="260">
        <v>0</v>
      </c>
      <c r="U277" s="261">
        <v>3100</v>
      </c>
    </row>
    <row r="278" spans="1:21">
      <c r="A278" s="251">
        <v>277</v>
      </c>
      <c r="B278" s="213" t="s">
        <v>994</v>
      </c>
      <c r="C278" s="213" t="s">
        <v>994</v>
      </c>
      <c r="D278" s="213" t="s">
        <v>994</v>
      </c>
      <c r="E278" s="257" t="s">
        <v>174</v>
      </c>
      <c r="F278" s="218" t="s">
        <v>175</v>
      </c>
      <c r="G278" s="219" t="s">
        <v>176</v>
      </c>
      <c r="H278" s="189" t="s">
        <v>862</v>
      </c>
      <c r="I278" s="214">
        <v>44032</v>
      </c>
      <c r="J278" s="258">
        <v>44029</v>
      </c>
      <c r="K278" s="255" t="s">
        <v>994</v>
      </c>
      <c r="L278" s="255">
        <v>94031090</v>
      </c>
      <c r="M278" s="9" t="s">
        <v>178</v>
      </c>
      <c r="N278" s="191" t="s">
        <v>455</v>
      </c>
      <c r="O278" s="215">
        <v>1</v>
      </c>
      <c r="P278" s="261">
        <v>3100</v>
      </c>
      <c r="Q278" s="102">
        <v>2750</v>
      </c>
      <c r="R278" s="260">
        <v>0</v>
      </c>
      <c r="S278" s="260">
        <v>0</v>
      </c>
      <c r="T278" s="260">
        <v>0</v>
      </c>
      <c r="U278" s="261">
        <v>3100</v>
      </c>
    </row>
    <row r="279" spans="1:21">
      <c r="A279" s="189">
        <v>278</v>
      </c>
      <c r="B279" s="213" t="s">
        <v>994</v>
      </c>
      <c r="C279" s="213" t="s">
        <v>994</v>
      </c>
      <c r="D279" s="213" t="s">
        <v>994</v>
      </c>
      <c r="E279" s="257" t="s">
        <v>174</v>
      </c>
      <c r="F279" s="218" t="s">
        <v>175</v>
      </c>
      <c r="G279" s="219" t="s">
        <v>176</v>
      </c>
      <c r="H279" s="189" t="s">
        <v>863</v>
      </c>
      <c r="I279" s="214">
        <v>44032</v>
      </c>
      <c r="J279" s="258">
        <v>44029</v>
      </c>
      <c r="K279" s="255" t="s">
        <v>994</v>
      </c>
      <c r="L279" s="255">
        <v>94031090</v>
      </c>
      <c r="M279" s="9" t="s">
        <v>178</v>
      </c>
      <c r="N279" s="191" t="s">
        <v>456</v>
      </c>
      <c r="O279" s="215">
        <v>1</v>
      </c>
      <c r="P279" s="261">
        <v>3100</v>
      </c>
      <c r="Q279" s="102">
        <v>2750</v>
      </c>
      <c r="R279" s="260">
        <v>0</v>
      </c>
      <c r="S279" s="260">
        <v>0</v>
      </c>
      <c r="T279" s="260">
        <v>0</v>
      </c>
      <c r="U279" s="261">
        <v>3100</v>
      </c>
    </row>
    <row r="280" spans="1:21">
      <c r="A280" s="189">
        <v>279</v>
      </c>
      <c r="B280" s="213" t="s">
        <v>994</v>
      </c>
      <c r="C280" s="213" t="s">
        <v>994</v>
      </c>
      <c r="D280" s="213" t="s">
        <v>994</v>
      </c>
      <c r="E280" s="257" t="s">
        <v>174</v>
      </c>
      <c r="F280" s="218" t="s">
        <v>175</v>
      </c>
      <c r="G280" s="219" t="s">
        <v>176</v>
      </c>
      <c r="H280" s="189" t="s">
        <v>864</v>
      </c>
      <c r="I280" s="214">
        <v>44032</v>
      </c>
      <c r="J280" s="258">
        <v>44029</v>
      </c>
      <c r="K280" s="255" t="s">
        <v>994</v>
      </c>
      <c r="L280" s="255">
        <v>94031090</v>
      </c>
      <c r="M280" s="9" t="s">
        <v>178</v>
      </c>
      <c r="N280" s="191" t="s">
        <v>457</v>
      </c>
      <c r="O280" s="215">
        <v>1</v>
      </c>
      <c r="P280" s="261">
        <v>3100</v>
      </c>
      <c r="Q280" s="102">
        <v>2750</v>
      </c>
      <c r="R280" s="260">
        <v>0</v>
      </c>
      <c r="S280" s="260">
        <v>0</v>
      </c>
      <c r="T280" s="260">
        <v>0</v>
      </c>
      <c r="U280" s="261">
        <v>3100</v>
      </c>
    </row>
    <row r="281" spans="1:21">
      <c r="A281" s="189">
        <v>280</v>
      </c>
      <c r="B281" s="213" t="s">
        <v>994</v>
      </c>
      <c r="C281" s="213" t="s">
        <v>994</v>
      </c>
      <c r="D281" s="213" t="s">
        <v>994</v>
      </c>
      <c r="E281" s="257" t="s">
        <v>174</v>
      </c>
      <c r="F281" s="218" t="s">
        <v>175</v>
      </c>
      <c r="G281" s="219" t="s">
        <v>176</v>
      </c>
      <c r="H281" s="189" t="s">
        <v>865</v>
      </c>
      <c r="I281" s="214">
        <v>44032</v>
      </c>
      <c r="J281" s="258">
        <v>44029</v>
      </c>
      <c r="K281" s="255" t="s">
        <v>994</v>
      </c>
      <c r="L281" s="255">
        <v>94031090</v>
      </c>
      <c r="M281" s="9" t="s">
        <v>178</v>
      </c>
      <c r="N281" s="191" t="s">
        <v>458</v>
      </c>
      <c r="O281" s="215">
        <v>1</v>
      </c>
      <c r="P281" s="261">
        <v>3100</v>
      </c>
      <c r="Q281" s="102">
        <v>2750</v>
      </c>
      <c r="R281" s="260">
        <v>0</v>
      </c>
      <c r="S281" s="260">
        <v>0</v>
      </c>
      <c r="T281" s="260">
        <v>0</v>
      </c>
      <c r="U281" s="261">
        <v>3100</v>
      </c>
    </row>
    <row r="282" spans="1:21">
      <c r="A282" s="256">
        <v>281</v>
      </c>
      <c r="B282" s="213" t="s">
        <v>994</v>
      </c>
      <c r="C282" s="213" t="s">
        <v>994</v>
      </c>
      <c r="D282" s="213" t="s">
        <v>994</v>
      </c>
      <c r="E282" s="257" t="s">
        <v>174</v>
      </c>
      <c r="F282" s="218" t="s">
        <v>175</v>
      </c>
      <c r="G282" s="219" t="s">
        <v>176</v>
      </c>
      <c r="H282" s="189" t="s">
        <v>866</v>
      </c>
      <c r="I282" s="214">
        <v>44032</v>
      </c>
      <c r="J282" s="258">
        <v>44029</v>
      </c>
      <c r="K282" s="255" t="s">
        <v>994</v>
      </c>
      <c r="L282" s="255">
        <v>94031090</v>
      </c>
      <c r="M282" s="9" t="s">
        <v>178</v>
      </c>
      <c r="N282" s="191" t="s">
        <v>459</v>
      </c>
      <c r="O282" s="215">
        <v>1</v>
      </c>
      <c r="P282" s="261">
        <v>3100</v>
      </c>
      <c r="Q282" s="102">
        <v>2750</v>
      </c>
      <c r="R282" s="260">
        <v>0</v>
      </c>
      <c r="S282" s="260">
        <v>0</v>
      </c>
      <c r="T282" s="260">
        <v>0</v>
      </c>
      <c r="U282" s="261">
        <v>3100</v>
      </c>
    </row>
    <row r="283" spans="1:21">
      <c r="A283" s="251">
        <v>282</v>
      </c>
      <c r="B283" s="213" t="s">
        <v>994</v>
      </c>
      <c r="C283" s="213" t="s">
        <v>994</v>
      </c>
      <c r="D283" s="213" t="s">
        <v>994</v>
      </c>
      <c r="E283" s="257" t="s">
        <v>174</v>
      </c>
      <c r="F283" s="218" t="s">
        <v>175</v>
      </c>
      <c r="G283" s="219" t="s">
        <v>176</v>
      </c>
      <c r="H283" s="189" t="s">
        <v>867</v>
      </c>
      <c r="I283" s="214">
        <v>44032</v>
      </c>
      <c r="J283" s="258">
        <v>44029</v>
      </c>
      <c r="K283" s="255" t="s">
        <v>994</v>
      </c>
      <c r="L283" s="255">
        <v>94031090</v>
      </c>
      <c r="M283" s="9" t="s">
        <v>178</v>
      </c>
      <c r="N283" s="191" t="s">
        <v>460</v>
      </c>
      <c r="O283" s="215">
        <v>1</v>
      </c>
      <c r="P283" s="261">
        <v>3100</v>
      </c>
      <c r="Q283" s="102">
        <v>2750</v>
      </c>
      <c r="R283" s="260">
        <v>0</v>
      </c>
      <c r="S283" s="260">
        <v>0</v>
      </c>
      <c r="T283" s="260">
        <v>0</v>
      </c>
      <c r="U283" s="261">
        <v>3100</v>
      </c>
    </row>
    <row r="284" spans="1:21">
      <c r="A284" s="251">
        <v>283</v>
      </c>
      <c r="B284" s="213" t="s">
        <v>994</v>
      </c>
      <c r="C284" s="213" t="s">
        <v>994</v>
      </c>
      <c r="D284" s="213" t="s">
        <v>994</v>
      </c>
      <c r="E284" s="257" t="s">
        <v>174</v>
      </c>
      <c r="F284" s="218" t="s">
        <v>175</v>
      </c>
      <c r="G284" s="219" t="s">
        <v>176</v>
      </c>
      <c r="H284" s="189" t="s">
        <v>868</v>
      </c>
      <c r="I284" s="214">
        <v>44032</v>
      </c>
      <c r="J284" s="258">
        <v>44029</v>
      </c>
      <c r="K284" s="255" t="s">
        <v>994</v>
      </c>
      <c r="L284" s="255">
        <v>94031090</v>
      </c>
      <c r="M284" s="9" t="s">
        <v>178</v>
      </c>
      <c r="N284" s="191" t="s">
        <v>461</v>
      </c>
      <c r="O284" s="215">
        <v>1</v>
      </c>
      <c r="P284" s="261">
        <v>3100</v>
      </c>
      <c r="Q284" s="102">
        <v>2750</v>
      </c>
      <c r="R284" s="260">
        <v>0</v>
      </c>
      <c r="S284" s="260">
        <v>0</v>
      </c>
      <c r="T284" s="260">
        <v>0</v>
      </c>
      <c r="U284" s="261">
        <v>3100</v>
      </c>
    </row>
    <row r="285" spans="1:21">
      <c r="A285" s="189">
        <v>284</v>
      </c>
      <c r="B285" s="213" t="s">
        <v>994</v>
      </c>
      <c r="C285" s="213" t="s">
        <v>994</v>
      </c>
      <c r="D285" s="213" t="s">
        <v>994</v>
      </c>
      <c r="E285" s="257" t="s">
        <v>174</v>
      </c>
      <c r="F285" s="218" t="s">
        <v>175</v>
      </c>
      <c r="G285" s="219" t="s">
        <v>176</v>
      </c>
      <c r="H285" s="189" t="s">
        <v>869</v>
      </c>
      <c r="I285" s="214">
        <v>44032</v>
      </c>
      <c r="J285" s="258">
        <v>44029</v>
      </c>
      <c r="K285" s="255" t="s">
        <v>994</v>
      </c>
      <c r="L285" s="255">
        <v>94031090</v>
      </c>
      <c r="M285" s="9" t="s">
        <v>178</v>
      </c>
      <c r="N285" s="191" t="s">
        <v>462</v>
      </c>
      <c r="O285" s="215">
        <v>1</v>
      </c>
      <c r="P285" s="261">
        <v>3100</v>
      </c>
      <c r="Q285" s="102">
        <v>2750</v>
      </c>
      <c r="R285" s="260">
        <v>0</v>
      </c>
      <c r="S285" s="260">
        <v>0</v>
      </c>
      <c r="T285" s="260">
        <v>0</v>
      </c>
      <c r="U285" s="261">
        <v>3100</v>
      </c>
    </row>
    <row r="286" spans="1:21">
      <c r="A286" s="189">
        <v>285</v>
      </c>
      <c r="B286" s="213" t="s">
        <v>994</v>
      </c>
      <c r="C286" s="213" t="s">
        <v>994</v>
      </c>
      <c r="D286" s="213" t="s">
        <v>994</v>
      </c>
      <c r="E286" s="257" t="s">
        <v>174</v>
      </c>
      <c r="F286" s="218" t="s">
        <v>175</v>
      </c>
      <c r="G286" s="219" t="s">
        <v>176</v>
      </c>
      <c r="H286" s="189" t="s">
        <v>870</v>
      </c>
      <c r="I286" s="214">
        <v>44032</v>
      </c>
      <c r="J286" s="258">
        <v>44029</v>
      </c>
      <c r="K286" s="255" t="s">
        <v>994</v>
      </c>
      <c r="L286" s="255">
        <v>94031090</v>
      </c>
      <c r="M286" s="9" t="s">
        <v>178</v>
      </c>
      <c r="N286" s="191" t="s">
        <v>463</v>
      </c>
      <c r="O286" s="215">
        <v>1</v>
      </c>
      <c r="P286" s="261">
        <v>3100</v>
      </c>
      <c r="Q286" s="102">
        <v>2750</v>
      </c>
      <c r="R286" s="260">
        <v>0</v>
      </c>
      <c r="S286" s="260">
        <v>0</v>
      </c>
      <c r="T286" s="260">
        <v>0</v>
      </c>
      <c r="U286" s="261">
        <v>3100</v>
      </c>
    </row>
    <row r="287" spans="1:21">
      <c r="A287" s="189">
        <v>286</v>
      </c>
      <c r="B287" s="213" t="s">
        <v>994</v>
      </c>
      <c r="C287" s="213" t="s">
        <v>994</v>
      </c>
      <c r="D287" s="213" t="s">
        <v>994</v>
      </c>
      <c r="E287" s="257" t="s">
        <v>174</v>
      </c>
      <c r="F287" s="218" t="s">
        <v>175</v>
      </c>
      <c r="G287" s="219" t="s">
        <v>176</v>
      </c>
      <c r="H287" s="189" t="s">
        <v>871</v>
      </c>
      <c r="I287" s="214">
        <v>44032</v>
      </c>
      <c r="J287" s="258">
        <v>44029</v>
      </c>
      <c r="K287" s="255" t="s">
        <v>994</v>
      </c>
      <c r="L287" s="255">
        <v>94031090</v>
      </c>
      <c r="M287" s="9" t="s">
        <v>178</v>
      </c>
      <c r="N287" s="191" t="s">
        <v>464</v>
      </c>
      <c r="O287" s="215">
        <v>1</v>
      </c>
      <c r="P287" s="261">
        <v>3100</v>
      </c>
      <c r="Q287" s="102">
        <v>2750</v>
      </c>
      <c r="R287" s="260">
        <v>0</v>
      </c>
      <c r="S287" s="260">
        <v>0</v>
      </c>
      <c r="T287" s="260">
        <v>0</v>
      </c>
      <c r="U287" s="261">
        <v>3100</v>
      </c>
    </row>
    <row r="288" spans="1:21">
      <c r="A288" s="256">
        <v>287</v>
      </c>
      <c r="B288" s="213" t="s">
        <v>994</v>
      </c>
      <c r="C288" s="213" t="s">
        <v>994</v>
      </c>
      <c r="D288" s="213" t="s">
        <v>994</v>
      </c>
      <c r="E288" s="257" t="s">
        <v>174</v>
      </c>
      <c r="F288" s="218" t="s">
        <v>175</v>
      </c>
      <c r="G288" s="219" t="s">
        <v>176</v>
      </c>
      <c r="H288" s="189" t="s">
        <v>872</v>
      </c>
      <c r="I288" s="214">
        <v>44032</v>
      </c>
      <c r="J288" s="258">
        <v>44029</v>
      </c>
      <c r="K288" s="255" t="s">
        <v>994</v>
      </c>
      <c r="L288" s="255">
        <v>94031090</v>
      </c>
      <c r="M288" s="9" t="s">
        <v>178</v>
      </c>
      <c r="N288" s="191" t="s">
        <v>465</v>
      </c>
      <c r="O288" s="215">
        <v>1</v>
      </c>
      <c r="P288" s="261">
        <v>3100</v>
      </c>
      <c r="Q288" s="102">
        <v>2750</v>
      </c>
      <c r="R288" s="260">
        <v>0</v>
      </c>
      <c r="S288" s="260">
        <v>0</v>
      </c>
      <c r="T288" s="260">
        <v>0</v>
      </c>
      <c r="U288" s="261">
        <v>3100</v>
      </c>
    </row>
    <row r="289" spans="1:21">
      <c r="A289" s="251">
        <v>288</v>
      </c>
      <c r="B289" s="213" t="s">
        <v>994</v>
      </c>
      <c r="C289" s="213" t="s">
        <v>994</v>
      </c>
      <c r="D289" s="213" t="s">
        <v>994</v>
      </c>
      <c r="E289" s="257" t="s">
        <v>174</v>
      </c>
      <c r="F289" s="218" t="s">
        <v>175</v>
      </c>
      <c r="G289" s="219" t="s">
        <v>176</v>
      </c>
      <c r="H289" s="189" t="s">
        <v>873</v>
      </c>
      <c r="I289" s="214">
        <v>44032</v>
      </c>
      <c r="J289" s="258">
        <v>44029</v>
      </c>
      <c r="K289" s="255" t="s">
        <v>994</v>
      </c>
      <c r="L289" s="255">
        <v>94031090</v>
      </c>
      <c r="M289" s="9" t="s">
        <v>178</v>
      </c>
      <c r="N289" s="191" t="s">
        <v>466</v>
      </c>
      <c r="O289" s="215">
        <v>1</v>
      </c>
      <c r="P289" s="261">
        <v>3100</v>
      </c>
      <c r="Q289" s="102">
        <v>2750</v>
      </c>
      <c r="R289" s="260">
        <v>0</v>
      </c>
      <c r="S289" s="260">
        <v>0</v>
      </c>
      <c r="T289" s="260">
        <v>0</v>
      </c>
      <c r="U289" s="261">
        <v>3100</v>
      </c>
    </row>
    <row r="290" spans="1:21">
      <c r="A290" s="251">
        <v>289</v>
      </c>
      <c r="B290" s="213" t="s">
        <v>994</v>
      </c>
      <c r="C290" s="213" t="s">
        <v>994</v>
      </c>
      <c r="D290" s="213" t="s">
        <v>994</v>
      </c>
      <c r="E290" s="257" t="s">
        <v>174</v>
      </c>
      <c r="F290" s="218" t="s">
        <v>175</v>
      </c>
      <c r="G290" s="219" t="s">
        <v>176</v>
      </c>
      <c r="H290" s="189" t="s">
        <v>874</v>
      </c>
      <c r="I290" s="214">
        <v>44032</v>
      </c>
      <c r="J290" s="258">
        <v>44029</v>
      </c>
      <c r="K290" s="255" t="s">
        <v>994</v>
      </c>
      <c r="L290" s="255">
        <v>94031090</v>
      </c>
      <c r="M290" s="9" t="s">
        <v>178</v>
      </c>
      <c r="N290" s="191" t="s">
        <v>467</v>
      </c>
      <c r="O290" s="215">
        <v>1</v>
      </c>
      <c r="P290" s="261">
        <v>3100</v>
      </c>
      <c r="Q290" s="102">
        <v>2750</v>
      </c>
      <c r="R290" s="260">
        <v>0</v>
      </c>
      <c r="S290" s="260">
        <v>0</v>
      </c>
      <c r="T290" s="260">
        <v>0</v>
      </c>
      <c r="U290" s="261">
        <v>3100</v>
      </c>
    </row>
    <row r="291" spans="1:21">
      <c r="A291" s="189">
        <v>290</v>
      </c>
      <c r="B291" s="213" t="s">
        <v>994</v>
      </c>
      <c r="C291" s="213" t="s">
        <v>994</v>
      </c>
      <c r="D291" s="213" t="s">
        <v>994</v>
      </c>
      <c r="E291" s="257" t="s">
        <v>174</v>
      </c>
      <c r="F291" s="218" t="s">
        <v>175</v>
      </c>
      <c r="G291" s="219" t="s">
        <v>176</v>
      </c>
      <c r="H291" s="189" t="s">
        <v>875</v>
      </c>
      <c r="I291" s="214">
        <v>44032</v>
      </c>
      <c r="J291" s="258">
        <v>44029</v>
      </c>
      <c r="K291" s="255" t="s">
        <v>994</v>
      </c>
      <c r="L291" s="255">
        <v>94031090</v>
      </c>
      <c r="M291" s="9" t="s">
        <v>178</v>
      </c>
      <c r="N291" s="191" t="s">
        <v>468</v>
      </c>
      <c r="O291" s="215">
        <v>1</v>
      </c>
      <c r="P291" s="261">
        <v>3100</v>
      </c>
      <c r="Q291" s="102">
        <v>2750</v>
      </c>
      <c r="R291" s="260">
        <v>0</v>
      </c>
      <c r="S291" s="260">
        <v>0</v>
      </c>
      <c r="T291" s="260">
        <v>0</v>
      </c>
      <c r="U291" s="261">
        <v>3100</v>
      </c>
    </row>
    <row r="292" spans="1:21">
      <c r="A292" s="189">
        <v>291</v>
      </c>
      <c r="B292" s="213" t="s">
        <v>994</v>
      </c>
      <c r="C292" s="213" t="s">
        <v>994</v>
      </c>
      <c r="D292" s="213" t="s">
        <v>994</v>
      </c>
      <c r="E292" s="257" t="s">
        <v>174</v>
      </c>
      <c r="F292" s="218" t="s">
        <v>175</v>
      </c>
      <c r="G292" s="219" t="s">
        <v>176</v>
      </c>
      <c r="H292" s="189" t="s">
        <v>876</v>
      </c>
      <c r="I292" s="214">
        <v>44032</v>
      </c>
      <c r="J292" s="258">
        <v>44029</v>
      </c>
      <c r="K292" s="255" t="s">
        <v>994</v>
      </c>
      <c r="L292" s="255">
        <v>94031090</v>
      </c>
      <c r="M292" s="9" t="s">
        <v>178</v>
      </c>
      <c r="N292" s="191" t="s">
        <v>469</v>
      </c>
      <c r="O292" s="215">
        <v>1</v>
      </c>
      <c r="P292" s="261">
        <v>3100</v>
      </c>
      <c r="Q292" s="102">
        <v>2750</v>
      </c>
      <c r="R292" s="260">
        <v>0</v>
      </c>
      <c r="S292" s="260">
        <v>0</v>
      </c>
      <c r="T292" s="260">
        <v>0</v>
      </c>
      <c r="U292" s="261">
        <v>3100</v>
      </c>
    </row>
    <row r="293" spans="1:21">
      <c r="A293" s="189">
        <v>292</v>
      </c>
      <c r="B293" s="213" t="s">
        <v>994</v>
      </c>
      <c r="C293" s="213" t="s">
        <v>994</v>
      </c>
      <c r="D293" s="213" t="s">
        <v>994</v>
      </c>
      <c r="E293" s="257" t="s">
        <v>174</v>
      </c>
      <c r="F293" s="218" t="s">
        <v>175</v>
      </c>
      <c r="G293" s="219" t="s">
        <v>176</v>
      </c>
      <c r="H293" s="189" t="s">
        <v>877</v>
      </c>
      <c r="I293" s="214">
        <v>44032</v>
      </c>
      <c r="J293" s="258">
        <v>44029</v>
      </c>
      <c r="K293" s="255" t="s">
        <v>994</v>
      </c>
      <c r="L293" s="255">
        <v>94031090</v>
      </c>
      <c r="M293" s="9" t="s">
        <v>178</v>
      </c>
      <c r="N293" s="191" t="s">
        <v>470</v>
      </c>
      <c r="O293" s="215">
        <v>1</v>
      </c>
      <c r="P293" s="261">
        <v>3100</v>
      </c>
      <c r="Q293" s="102">
        <v>2750</v>
      </c>
      <c r="R293" s="260">
        <v>0</v>
      </c>
      <c r="S293" s="260">
        <v>0</v>
      </c>
      <c r="T293" s="260">
        <v>0</v>
      </c>
      <c r="U293" s="261">
        <v>3100</v>
      </c>
    </row>
    <row r="294" spans="1:21">
      <c r="A294" s="256">
        <v>293</v>
      </c>
      <c r="B294" s="213" t="s">
        <v>994</v>
      </c>
      <c r="C294" s="213" t="s">
        <v>994</v>
      </c>
      <c r="D294" s="213" t="s">
        <v>994</v>
      </c>
      <c r="E294" s="257" t="s">
        <v>174</v>
      </c>
      <c r="F294" s="218" t="s">
        <v>175</v>
      </c>
      <c r="G294" s="219" t="s">
        <v>176</v>
      </c>
      <c r="H294" s="189" t="s">
        <v>878</v>
      </c>
      <c r="I294" s="214">
        <v>44032</v>
      </c>
      <c r="J294" s="258">
        <v>44029</v>
      </c>
      <c r="K294" s="255" t="s">
        <v>994</v>
      </c>
      <c r="L294" s="255">
        <v>94031090</v>
      </c>
      <c r="M294" s="9" t="s">
        <v>178</v>
      </c>
      <c r="N294" s="191" t="s">
        <v>471</v>
      </c>
      <c r="O294" s="215">
        <v>1</v>
      </c>
      <c r="P294" s="261">
        <v>3100</v>
      </c>
      <c r="Q294" s="102">
        <v>2750</v>
      </c>
      <c r="R294" s="260">
        <v>0</v>
      </c>
      <c r="S294" s="260">
        <v>0</v>
      </c>
      <c r="T294" s="260">
        <v>0</v>
      </c>
      <c r="U294" s="261">
        <v>3100</v>
      </c>
    </row>
    <row r="295" spans="1:21">
      <c r="A295" s="251">
        <v>294</v>
      </c>
      <c r="B295" s="213" t="s">
        <v>994</v>
      </c>
      <c r="C295" s="213" t="s">
        <v>994</v>
      </c>
      <c r="D295" s="213" t="s">
        <v>994</v>
      </c>
      <c r="E295" s="257" t="s">
        <v>174</v>
      </c>
      <c r="F295" s="218" t="s">
        <v>175</v>
      </c>
      <c r="G295" s="219" t="s">
        <v>176</v>
      </c>
      <c r="H295" s="189" t="s">
        <v>879</v>
      </c>
      <c r="I295" s="214">
        <v>44032</v>
      </c>
      <c r="J295" s="258">
        <v>44029</v>
      </c>
      <c r="K295" s="255" t="s">
        <v>994</v>
      </c>
      <c r="L295" s="255">
        <v>94031090</v>
      </c>
      <c r="M295" s="9" t="s">
        <v>178</v>
      </c>
      <c r="N295" s="191" t="s">
        <v>472</v>
      </c>
      <c r="O295" s="215">
        <v>1</v>
      </c>
      <c r="P295" s="261">
        <v>3100</v>
      </c>
      <c r="Q295" s="102">
        <v>2750</v>
      </c>
      <c r="R295" s="260">
        <v>0</v>
      </c>
      <c r="S295" s="260">
        <v>0</v>
      </c>
      <c r="T295" s="260">
        <v>0</v>
      </c>
      <c r="U295" s="261">
        <v>3100</v>
      </c>
    </row>
    <row r="296" spans="1:21">
      <c r="A296" s="251">
        <v>295</v>
      </c>
      <c r="B296" s="213" t="s">
        <v>994</v>
      </c>
      <c r="C296" s="213" t="s">
        <v>994</v>
      </c>
      <c r="D296" s="213" t="s">
        <v>994</v>
      </c>
      <c r="E296" s="257" t="s">
        <v>174</v>
      </c>
      <c r="F296" s="218" t="s">
        <v>175</v>
      </c>
      <c r="G296" s="219" t="s">
        <v>176</v>
      </c>
      <c r="H296" s="189" t="s">
        <v>880</v>
      </c>
      <c r="I296" s="214">
        <v>44032</v>
      </c>
      <c r="J296" s="258">
        <v>44029</v>
      </c>
      <c r="K296" s="255" t="s">
        <v>994</v>
      </c>
      <c r="L296" s="255">
        <v>94031090</v>
      </c>
      <c r="M296" s="9" t="s">
        <v>178</v>
      </c>
      <c r="N296" s="191" t="s">
        <v>473</v>
      </c>
      <c r="O296" s="215">
        <v>1</v>
      </c>
      <c r="P296" s="261">
        <v>3100</v>
      </c>
      <c r="Q296" s="102">
        <v>2750</v>
      </c>
      <c r="R296" s="260">
        <v>0</v>
      </c>
      <c r="S296" s="260">
        <v>0</v>
      </c>
      <c r="T296" s="260">
        <v>0</v>
      </c>
      <c r="U296" s="261">
        <v>3100</v>
      </c>
    </row>
    <row r="297" spans="1:21">
      <c r="A297" s="189">
        <v>296</v>
      </c>
      <c r="B297" s="213" t="s">
        <v>994</v>
      </c>
      <c r="C297" s="213" t="s">
        <v>994</v>
      </c>
      <c r="D297" s="213" t="s">
        <v>994</v>
      </c>
      <c r="E297" s="257" t="s">
        <v>174</v>
      </c>
      <c r="F297" s="218" t="s">
        <v>175</v>
      </c>
      <c r="G297" s="219" t="s">
        <v>176</v>
      </c>
      <c r="H297" s="189" t="s">
        <v>881</v>
      </c>
      <c r="I297" s="214">
        <v>44032</v>
      </c>
      <c r="J297" s="258">
        <v>44029</v>
      </c>
      <c r="K297" s="255" t="s">
        <v>994</v>
      </c>
      <c r="L297" s="255">
        <v>94031090</v>
      </c>
      <c r="M297" s="9" t="s">
        <v>178</v>
      </c>
      <c r="N297" s="191" t="s">
        <v>474</v>
      </c>
      <c r="O297" s="215">
        <v>1</v>
      </c>
      <c r="P297" s="261">
        <v>3100</v>
      </c>
      <c r="Q297" s="102">
        <v>2750</v>
      </c>
      <c r="R297" s="260">
        <v>0</v>
      </c>
      <c r="S297" s="260">
        <v>0</v>
      </c>
      <c r="T297" s="260">
        <v>0</v>
      </c>
      <c r="U297" s="261">
        <v>3100</v>
      </c>
    </row>
    <row r="298" spans="1:21">
      <c r="A298" s="189">
        <v>297</v>
      </c>
      <c r="B298" s="213" t="s">
        <v>994</v>
      </c>
      <c r="C298" s="213" t="s">
        <v>994</v>
      </c>
      <c r="D298" s="213" t="s">
        <v>994</v>
      </c>
      <c r="E298" s="257" t="s">
        <v>174</v>
      </c>
      <c r="F298" s="218" t="s">
        <v>175</v>
      </c>
      <c r="G298" s="219" t="s">
        <v>176</v>
      </c>
      <c r="H298" s="189" t="s">
        <v>882</v>
      </c>
      <c r="I298" s="214">
        <v>44032</v>
      </c>
      <c r="J298" s="258">
        <v>44029</v>
      </c>
      <c r="K298" s="255" t="s">
        <v>994</v>
      </c>
      <c r="L298" s="255">
        <v>94031090</v>
      </c>
      <c r="M298" s="9" t="s">
        <v>178</v>
      </c>
      <c r="N298" s="191" t="s">
        <v>475</v>
      </c>
      <c r="O298" s="215">
        <v>1</v>
      </c>
      <c r="P298" s="261">
        <v>3100</v>
      </c>
      <c r="Q298" s="102">
        <v>2750</v>
      </c>
      <c r="R298" s="260">
        <v>0</v>
      </c>
      <c r="S298" s="260">
        <v>0</v>
      </c>
      <c r="T298" s="260">
        <v>0</v>
      </c>
      <c r="U298" s="261">
        <v>3100</v>
      </c>
    </row>
    <row r="299" spans="1:21">
      <c r="A299" s="189">
        <v>298</v>
      </c>
      <c r="B299" s="213" t="s">
        <v>994</v>
      </c>
      <c r="C299" s="213" t="s">
        <v>994</v>
      </c>
      <c r="D299" s="213" t="s">
        <v>994</v>
      </c>
      <c r="E299" s="257" t="s">
        <v>174</v>
      </c>
      <c r="F299" s="218" t="s">
        <v>175</v>
      </c>
      <c r="G299" s="219" t="s">
        <v>176</v>
      </c>
      <c r="H299" s="189" t="s">
        <v>883</v>
      </c>
      <c r="I299" s="214">
        <v>44032</v>
      </c>
      <c r="J299" s="258">
        <v>44029</v>
      </c>
      <c r="K299" s="255" t="s">
        <v>994</v>
      </c>
      <c r="L299" s="255">
        <v>94031090</v>
      </c>
      <c r="M299" s="9" t="s">
        <v>178</v>
      </c>
      <c r="N299" s="191" t="s">
        <v>476</v>
      </c>
      <c r="O299" s="215">
        <v>1</v>
      </c>
      <c r="P299" s="261">
        <v>3100</v>
      </c>
      <c r="Q299" s="102">
        <v>2750</v>
      </c>
      <c r="R299" s="260">
        <v>0</v>
      </c>
      <c r="S299" s="260">
        <v>0</v>
      </c>
      <c r="T299" s="260">
        <v>0</v>
      </c>
      <c r="U299" s="261">
        <v>3100</v>
      </c>
    </row>
    <row r="300" spans="1:21">
      <c r="A300" s="256">
        <v>299</v>
      </c>
      <c r="B300" s="213" t="s">
        <v>994</v>
      </c>
      <c r="C300" s="213" t="s">
        <v>994</v>
      </c>
      <c r="D300" s="213" t="s">
        <v>994</v>
      </c>
      <c r="E300" s="257" t="s">
        <v>174</v>
      </c>
      <c r="F300" s="218" t="s">
        <v>175</v>
      </c>
      <c r="G300" s="219" t="s">
        <v>176</v>
      </c>
      <c r="H300" s="189" t="s">
        <v>884</v>
      </c>
      <c r="I300" s="214">
        <v>44032</v>
      </c>
      <c r="J300" s="258">
        <v>44029</v>
      </c>
      <c r="K300" s="255" t="s">
        <v>994</v>
      </c>
      <c r="L300" s="255">
        <v>94031090</v>
      </c>
      <c r="M300" s="9" t="s">
        <v>178</v>
      </c>
      <c r="N300" s="191" t="s">
        <v>477</v>
      </c>
      <c r="O300" s="215">
        <v>1</v>
      </c>
      <c r="P300" s="261">
        <v>3100</v>
      </c>
      <c r="Q300" s="102">
        <v>2750</v>
      </c>
      <c r="R300" s="260">
        <v>0</v>
      </c>
      <c r="S300" s="260">
        <v>0</v>
      </c>
      <c r="T300" s="260">
        <v>0</v>
      </c>
      <c r="U300" s="261">
        <v>3100</v>
      </c>
    </row>
    <row r="301" spans="1:21">
      <c r="A301" s="251">
        <v>300</v>
      </c>
      <c r="B301" s="213" t="s">
        <v>994</v>
      </c>
      <c r="C301" s="213" t="s">
        <v>994</v>
      </c>
      <c r="D301" s="213" t="s">
        <v>994</v>
      </c>
      <c r="E301" s="257" t="s">
        <v>174</v>
      </c>
      <c r="F301" s="218" t="s">
        <v>175</v>
      </c>
      <c r="G301" s="219" t="s">
        <v>176</v>
      </c>
      <c r="H301" s="189" t="s">
        <v>885</v>
      </c>
      <c r="I301" s="214">
        <v>44032</v>
      </c>
      <c r="J301" s="258">
        <v>44029</v>
      </c>
      <c r="K301" s="255" t="s">
        <v>994</v>
      </c>
      <c r="L301" s="255">
        <v>94031090</v>
      </c>
      <c r="M301" s="9" t="s">
        <v>178</v>
      </c>
      <c r="N301" s="191" t="s">
        <v>478</v>
      </c>
      <c r="O301" s="215">
        <v>1</v>
      </c>
      <c r="P301" s="261">
        <v>3100</v>
      </c>
      <c r="Q301" s="102">
        <v>2750</v>
      </c>
      <c r="R301" s="260">
        <v>0</v>
      </c>
      <c r="S301" s="260">
        <v>0</v>
      </c>
      <c r="T301" s="260">
        <v>0</v>
      </c>
      <c r="U301" s="261">
        <v>3100</v>
      </c>
    </row>
    <row r="302" spans="1:21">
      <c r="A302" s="251">
        <v>301</v>
      </c>
      <c r="B302" s="213" t="s">
        <v>994</v>
      </c>
      <c r="C302" s="213" t="s">
        <v>994</v>
      </c>
      <c r="D302" s="213" t="s">
        <v>994</v>
      </c>
      <c r="E302" s="257" t="s">
        <v>174</v>
      </c>
      <c r="F302" s="218" t="s">
        <v>175</v>
      </c>
      <c r="G302" s="219" t="s">
        <v>176</v>
      </c>
      <c r="H302" s="189" t="s">
        <v>886</v>
      </c>
      <c r="I302" s="214">
        <v>44032</v>
      </c>
      <c r="J302" s="258">
        <v>44029</v>
      </c>
      <c r="K302" s="255" t="s">
        <v>994</v>
      </c>
      <c r="L302" s="255">
        <v>94031090</v>
      </c>
      <c r="M302" s="9" t="s">
        <v>178</v>
      </c>
      <c r="N302" s="191" t="s">
        <v>479</v>
      </c>
      <c r="O302" s="215">
        <v>1</v>
      </c>
      <c r="P302" s="261">
        <v>3100</v>
      </c>
      <c r="Q302" s="102">
        <v>2750</v>
      </c>
      <c r="R302" s="260">
        <v>0</v>
      </c>
      <c r="S302" s="260">
        <v>0</v>
      </c>
      <c r="T302" s="260">
        <v>0</v>
      </c>
      <c r="U302" s="261">
        <v>3100</v>
      </c>
    </row>
    <row r="303" spans="1:21">
      <c r="A303" s="189">
        <v>302</v>
      </c>
      <c r="B303" s="213" t="s">
        <v>994</v>
      </c>
      <c r="C303" s="213" t="s">
        <v>994</v>
      </c>
      <c r="D303" s="213" t="s">
        <v>994</v>
      </c>
      <c r="E303" s="257" t="s">
        <v>174</v>
      </c>
      <c r="F303" s="218" t="s">
        <v>175</v>
      </c>
      <c r="G303" s="219" t="s">
        <v>176</v>
      </c>
      <c r="H303" s="189" t="s">
        <v>887</v>
      </c>
      <c r="I303" s="214">
        <v>44032</v>
      </c>
      <c r="J303" s="258">
        <v>44029</v>
      </c>
      <c r="K303" s="255" t="s">
        <v>994</v>
      </c>
      <c r="L303" s="255">
        <v>94031090</v>
      </c>
      <c r="M303" s="9" t="s">
        <v>178</v>
      </c>
      <c r="N303" s="191" t="s">
        <v>480</v>
      </c>
      <c r="O303" s="215">
        <v>1</v>
      </c>
      <c r="P303" s="261">
        <v>3100</v>
      </c>
      <c r="Q303" s="102">
        <v>2750</v>
      </c>
      <c r="R303" s="260">
        <v>0</v>
      </c>
      <c r="S303" s="260">
        <v>0</v>
      </c>
      <c r="T303" s="260">
        <v>0</v>
      </c>
      <c r="U303" s="261">
        <v>3100</v>
      </c>
    </row>
    <row r="304" spans="1:21">
      <c r="A304" s="189">
        <v>303</v>
      </c>
      <c r="B304" s="213" t="s">
        <v>994</v>
      </c>
      <c r="C304" s="213" t="s">
        <v>994</v>
      </c>
      <c r="D304" s="213" t="s">
        <v>994</v>
      </c>
      <c r="E304" s="257" t="s">
        <v>174</v>
      </c>
      <c r="F304" s="218" t="s">
        <v>175</v>
      </c>
      <c r="G304" s="219" t="s">
        <v>176</v>
      </c>
      <c r="H304" s="189" t="s">
        <v>888</v>
      </c>
      <c r="I304" s="214">
        <v>44032</v>
      </c>
      <c r="J304" s="258">
        <v>44029</v>
      </c>
      <c r="K304" s="255" t="s">
        <v>994</v>
      </c>
      <c r="L304" s="255">
        <v>94031090</v>
      </c>
      <c r="M304" s="9" t="s">
        <v>178</v>
      </c>
      <c r="N304" s="191" t="s">
        <v>481</v>
      </c>
      <c r="O304" s="215">
        <v>1</v>
      </c>
      <c r="P304" s="261">
        <v>3100</v>
      </c>
      <c r="Q304" s="102">
        <v>2750</v>
      </c>
      <c r="R304" s="260">
        <v>0</v>
      </c>
      <c r="S304" s="260">
        <v>0</v>
      </c>
      <c r="T304" s="260">
        <v>0</v>
      </c>
      <c r="U304" s="261">
        <v>3100</v>
      </c>
    </row>
    <row r="305" spans="1:21">
      <c r="A305" s="189">
        <v>304</v>
      </c>
      <c r="B305" s="213" t="s">
        <v>994</v>
      </c>
      <c r="C305" s="213" t="s">
        <v>994</v>
      </c>
      <c r="D305" s="213" t="s">
        <v>994</v>
      </c>
      <c r="E305" s="257" t="s">
        <v>174</v>
      </c>
      <c r="F305" s="218" t="s">
        <v>175</v>
      </c>
      <c r="G305" s="219" t="s">
        <v>176</v>
      </c>
      <c r="H305" s="189" t="s">
        <v>889</v>
      </c>
      <c r="I305" s="214">
        <v>44032</v>
      </c>
      <c r="J305" s="258">
        <v>44029</v>
      </c>
      <c r="K305" s="255" t="s">
        <v>994</v>
      </c>
      <c r="L305" s="255">
        <v>94031090</v>
      </c>
      <c r="M305" s="9" t="s">
        <v>178</v>
      </c>
      <c r="N305" s="191" t="s">
        <v>482</v>
      </c>
      <c r="O305" s="215">
        <v>1</v>
      </c>
      <c r="P305" s="261">
        <v>3100</v>
      </c>
      <c r="Q305" s="102">
        <v>2750</v>
      </c>
      <c r="R305" s="260">
        <v>0</v>
      </c>
      <c r="S305" s="260">
        <v>0</v>
      </c>
      <c r="T305" s="260">
        <v>0</v>
      </c>
      <c r="U305" s="261">
        <v>3100</v>
      </c>
    </row>
    <row r="306" spans="1:21">
      <c r="A306" s="256">
        <v>305</v>
      </c>
      <c r="B306" s="213" t="s">
        <v>994</v>
      </c>
      <c r="C306" s="213" t="s">
        <v>994</v>
      </c>
      <c r="D306" s="213" t="s">
        <v>994</v>
      </c>
      <c r="E306" s="257" t="s">
        <v>174</v>
      </c>
      <c r="F306" s="218" t="s">
        <v>175</v>
      </c>
      <c r="G306" s="219" t="s">
        <v>176</v>
      </c>
      <c r="H306" s="189" t="s">
        <v>890</v>
      </c>
      <c r="I306" s="214">
        <v>44032</v>
      </c>
      <c r="J306" s="258">
        <v>44029</v>
      </c>
      <c r="K306" s="255" t="s">
        <v>994</v>
      </c>
      <c r="L306" s="255">
        <v>94031090</v>
      </c>
      <c r="M306" s="9" t="s">
        <v>178</v>
      </c>
      <c r="N306" s="191" t="s">
        <v>483</v>
      </c>
      <c r="O306" s="215">
        <v>1</v>
      </c>
      <c r="P306" s="261">
        <v>3100</v>
      </c>
      <c r="Q306" s="102">
        <v>2750</v>
      </c>
      <c r="R306" s="260">
        <v>0</v>
      </c>
      <c r="S306" s="260">
        <v>0</v>
      </c>
      <c r="T306" s="260">
        <v>0</v>
      </c>
      <c r="U306" s="261">
        <v>3100</v>
      </c>
    </row>
    <row r="307" spans="1:21">
      <c r="A307" s="251">
        <v>306</v>
      </c>
      <c r="B307" s="213" t="s">
        <v>994</v>
      </c>
      <c r="C307" s="213" t="s">
        <v>994</v>
      </c>
      <c r="D307" s="213" t="s">
        <v>994</v>
      </c>
      <c r="E307" s="257" t="s">
        <v>174</v>
      </c>
      <c r="F307" s="218" t="s">
        <v>175</v>
      </c>
      <c r="G307" s="219" t="s">
        <v>176</v>
      </c>
      <c r="H307" s="189" t="s">
        <v>891</v>
      </c>
      <c r="I307" s="214">
        <v>44032</v>
      </c>
      <c r="J307" s="258">
        <v>44029</v>
      </c>
      <c r="K307" s="255" t="s">
        <v>994</v>
      </c>
      <c r="L307" s="255">
        <v>94031090</v>
      </c>
      <c r="M307" s="9" t="s">
        <v>178</v>
      </c>
      <c r="N307" s="191" t="s">
        <v>484</v>
      </c>
      <c r="O307" s="215">
        <v>1</v>
      </c>
      <c r="P307" s="261">
        <v>3100</v>
      </c>
      <c r="Q307" s="102">
        <v>2750</v>
      </c>
      <c r="R307" s="260">
        <v>0</v>
      </c>
      <c r="S307" s="260">
        <v>0</v>
      </c>
      <c r="T307" s="260">
        <v>0</v>
      </c>
      <c r="U307" s="261">
        <v>3100</v>
      </c>
    </row>
    <row r="308" spans="1:21">
      <c r="A308" s="251">
        <v>307</v>
      </c>
      <c r="B308" s="213" t="s">
        <v>994</v>
      </c>
      <c r="C308" s="213" t="s">
        <v>994</v>
      </c>
      <c r="D308" s="213" t="s">
        <v>994</v>
      </c>
      <c r="E308" s="257" t="s">
        <v>174</v>
      </c>
      <c r="F308" s="218" t="s">
        <v>175</v>
      </c>
      <c r="G308" s="219" t="s">
        <v>176</v>
      </c>
      <c r="H308" s="189" t="s">
        <v>892</v>
      </c>
      <c r="I308" s="214">
        <v>44032</v>
      </c>
      <c r="J308" s="258">
        <v>44029</v>
      </c>
      <c r="K308" s="255" t="s">
        <v>994</v>
      </c>
      <c r="L308" s="255">
        <v>94031090</v>
      </c>
      <c r="M308" s="9" t="s">
        <v>178</v>
      </c>
      <c r="N308" s="191" t="s">
        <v>485</v>
      </c>
      <c r="O308" s="215">
        <v>1</v>
      </c>
      <c r="P308" s="261">
        <v>3100</v>
      </c>
      <c r="Q308" s="102">
        <v>2750</v>
      </c>
      <c r="R308" s="260">
        <v>0</v>
      </c>
      <c r="S308" s="260">
        <v>0</v>
      </c>
      <c r="T308" s="260">
        <v>0</v>
      </c>
      <c r="U308" s="261">
        <v>3100</v>
      </c>
    </row>
    <row r="309" spans="1:21">
      <c r="A309" s="189">
        <v>308</v>
      </c>
      <c r="B309" s="213" t="s">
        <v>994</v>
      </c>
      <c r="C309" s="213" t="s">
        <v>994</v>
      </c>
      <c r="D309" s="213" t="s">
        <v>994</v>
      </c>
      <c r="E309" s="257" t="s">
        <v>174</v>
      </c>
      <c r="F309" s="218" t="s">
        <v>175</v>
      </c>
      <c r="G309" s="219" t="s">
        <v>176</v>
      </c>
      <c r="H309" s="189" t="s">
        <v>893</v>
      </c>
      <c r="I309" s="214">
        <v>44032</v>
      </c>
      <c r="J309" s="258">
        <v>44029</v>
      </c>
      <c r="K309" s="255" t="s">
        <v>994</v>
      </c>
      <c r="L309" s="255">
        <v>94031090</v>
      </c>
      <c r="M309" s="9" t="s">
        <v>178</v>
      </c>
      <c r="N309" s="191" t="s">
        <v>486</v>
      </c>
      <c r="O309" s="215">
        <v>1</v>
      </c>
      <c r="P309" s="261">
        <v>3100</v>
      </c>
      <c r="Q309" s="102">
        <v>2750</v>
      </c>
      <c r="R309" s="260">
        <v>0</v>
      </c>
      <c r="S309" s="260">
        <v>0</v>
      </c>
      <c r="T309" s="260">
        <v>0</v>
      </c>
      <c r="U309" s="261">
        <v>3100</v>
      </c>
    </row>
    <row r="310" spans="1:21">
      <c r="A310" s="189">
        <v>309</v>
      </c>
      <c r="B310" s="213" t="s">
        <v>994</v>
      </c>
      <c r="C310" s="213" t="s">
        <v>994</v>
      </c>
      <c r="D310" s="213" t="s">
        <v>994</v>
      </c>
      <c r="E310" s="257" t="s">
        <v>174</v>
      </c>
      <c r="F310" s="218" t="s">
        <v>175</v>
      </c>
      <c r="G310" s="219" t="s">
        <v>176</v>
      </c>
      <c r="H310" s="189" t="s">
        <v>894</v>
      </c>
      <c r="I310" s="214">
        <v>44032</v>
      </c>
      <c r="J310" s="258">
        <v>44029</v>
      </c>
      <c r="K310" s="255" t="s">
        <v>994</v>
      </c>
      <c r="L310" s="255">
        <v>94031090</v>
      </c>
      <c r="M310" s="9" t="s">
        <v>178</v>
      </c>
      <c r="N310" s="191" t="s">
        <v>487</v>
      </c>
      <c r="O310" s="215">
        <v>1</v>
      </c>
      <c r="P310" s="261">
        <v>3100</v>
      </c>
      <c r="Q310" s="102">
        <v>2750</v>
      </c>
      <c r="R310" s="260">
        <v>0</v>
      </c>
      <c r="S310" s="260">
        <v>0</v>
      </c>
      <c r="T310" s="260">
        <v>0</v>
      </c>
      <c r="U310" s="261">
        <v>3100</v>
      </c>
    </row>
    <row r="311" spans="1:21">
      <c r="A311" s="189">
        <v>310</v>
      </c>
      <c r="B311" s="213" t="s">
        <v>994</v>
      </c>
      <c r="C311" s="213" t="s">
        <v>994</v>
      </c>
      <c r="D311" s="213" t="s">
        <v>994</v>
      </c>
      <c r="E311" s="257" t="s">
        <v>174</v>
      </c>
      <c r="F311" s="218" t="s">
        <v>175</v>
      </c>
      <c r="G311" s="219" t="s">
        <v>176</v>
      </c>
      <c r="H311" s="189" t="s">
        <v>895</v>
      </c>
      <c r="I311" s="214">
        <v>44032</v>
      </c>
      <c r="J311" s="258">
        <v>44029</v>
      </c>
      <c r="K311" s="255" t="s">
        <v>994</v>
      </c>
      <c r="L311" s="255">
        <v>94031090</v>
      </c>
      <c r="M311" s="9" t="s">
        <v>178</v>
      </c>
      <c r="N311" s="191" t="s">
        <v>488</v>
      </c>
      <c r="O311" s="215">
        <v>1</v>
      </c>
      <c r="P311" s="261">
        <v>3100</v>
      </c>
      <c r="Q311" s="102">
        <v>2750</v>
      </c>
      <c r="R311" s="260">
        <v>0</v>
      </c>
      <c r="S311" s="260">
        <v>0</v>
      </c>
      <c r="T311" s="260">
        <v>0</v>
      </c>
      <c r="U311" s="261">
        <v>3100</v>
      </c>
    </row>
    <row r="312" spans="1:21">
      <c r="A312" s="256">
        <v>311</v>
      </c>
      <c r="B312" s="213" t="s">
        <v>994</v>
      </c>
      <c r="C312" s="213" t="s">
        <v>994</v>
      </c>
      <c r="D312" s="213" t="s">
        <v>994</v>
      </c>
      <c r="E312" s="257" t="s">
        <v>174</v>
      </c>
      <c r="F312" s="218" t="s">
        <v>175</v>
      </c>
      <c r="G312" s="219" t="s">
        <v>176</v>
      </c>
      <c r="H312" s="189" t="s">
        <v>896</v>
      </c>
      <c r="I312" s="214">
        <v>44032</v>
      </c>
      <c r="J312" s="258">
        <v>44029</v>
      </c>
      <c r="K312" s="255" t="s">
        <v>994</v>
      </c>
      <c r="L312" s="255">
        <v>94031090</v>
      </c>
      <c r="M312" s="9" t="s">
        <v>178</v>
      </c>
      <c r="N312" s="191" t="s">
        <v>489</v>
      </c>
      <c r="O312" s="215">
        <v>1</v>
      </c>
      <c r="P312" s="261">
        <v>3100</v>
      </c>
      <c r="Q312" s="102">
        <v>2750</v>
      </c>
      <c r="R312" s="260">
        <v>0</v>
      </c>
      <c r="S312" s="260">
        <v>0</v>
      </c>
      <c r="T312" s="260">
        <v>0</v>
      </c>
      <c r="U312" s="261">
        <v>3100</v>
      </c>
    </row>
    <row r="313" spans="1:21">
      <c r="A313" s="251">
        <v>312</v>
      </c>
      <c r="B313" s="213" t="s">
        <v>994</v>
      </c>
      <c r="C313" s="213" t="s">
        <v>994</v>
      </c>
      <c r="D313" s="213" t="s">
        <v>994</v>
      </c>
      <c r="E313" s="257" t="s">
        <v>174</v>
      </c>
      <c r="F313" s="218" t="s">
        <v>175</v>
      </c>
      <c r="G313" s="219" t="s">
        <v>176</v>
      </c>
      <c r="H313" s="189" t="s">
        <v>897</v>
      </c>
      <c r="I313" s="214">
        <v>44032</v>
      </c>
      <c r="J313" s="258">
        <v>44029</v>
      </c>
      <c r="K313" s="255" t="s">
        <v>994</v>
      </c>
      <c r="L313" s="255">
        <v>94031090</v>
      </c>
      <c r="M313" s="9" t="s">
        <v>178</v>
      </c>
      <c r="N313" s="191" t="s">
        <v>490</v>
      </c>
      <c r="O313" s="215">
        <v>1</v>
      </c>
      <c r="P313" s="261">
        <v>3100</v>
      </c>
      <c r="Q313" s="102">
        <v>2750</v>
      </c>
      <c r="R313" s="260">
        <v>0</v>
      </c>
      <c r="S313" s="260">
        <v>0</v>
      </c>
      <c r="T313" s="260">
        <v>0</v>
      </c>
      <c r="U313" s="261">
        <v>3100</v>
      </c>
    </row>
    <row r="314" spans="1:21">
      <c r="A314" s="251">
        <v>313</v>
      </c>
      <c r="B314" s="213" t="s">
        <v>994</v>
      </c>
      <c r="C314" s="213" t="s">
        <v>994</v>
      </c>
      <c r="D314" s="213" t="s">
        <v>994</v>
      </c>
      <c r="E314" s="257" t="s">
        <v>174</v>
      </c>
      <c r="F314" s="218" t="s">
        <v>175</v>
      </c>
      <c r="G314" s="219" t="s">
        <v>176</v>
      </c>
      <c r="H314" s="189" t="s">
        <v>898</v>
      </c>
      <c r="I314" s="214">
        <v>44032</v>
      </c>
      <c r="J314" s="258">
        <v>44029</v>
      </c>
      <c r="K314" s="255" t="s">
        <v>994</v>
      </c>
      <c r="L314" s="255">
        <v>94031090</v>
      </c>
      <c r="M314" s="9" t="s">
        <v>178</v>
      </c>
      <c r="N314" s="191" t="s">
        <v>491</v>
      </c>
      <c r="O314" s="215">
        <v>1</v>
      </c>
      <c r="P314" s="261">
        <v>3100</v>
      </c>
      <c r="Q314" s="102">
        <v>2750</v>
      </c>
      <c r="R314" s="260">
        <v>0</v>
      </c>
      <c r="S314" s="260">
        <v>0</v>
      </c>
      <c r="T314" s="260">
        <v>0</v>
      </c>
      <c r="U314" s="261">
        <v>3100</v>
      </c>
    </row>
    <row r="315" spans="1:21">
      <c r="A315" s="189">
        <v>314</v>
      </c>
      <c r="B315" s="213" t="s">
        <v>994</v>
      </c>
      <c r="C315" s="213" t="s">
        <v>994</v>
      </c>
      <c r="D315" s="213" t="s">
        <v>994</v>
      </c>
      <c r="E315" s="257" t="s">
        <v>174</v>
      </c>
      <c r="F315" s="218" t="s">
        <v>175</v>
      </c>
      <c r="G315" s="219" t="s">
        <v>176</v>
      </c>
      <c r="H315" s="189" t="s">
        <v>899</v>
      </c>
      <c r="I315" s="214">
        <v>44032</v>
      </c>
      <c r="J315" s="258">
        <v>44029</v>
      </c>
      <c r="K315" s="255" t="s">
        <v>994</v>
      </c>
      <c r="L315" s="255">
        <v>94031090</v>
      </c>
      <c r="M315" s="9" t="s">
        <v>178</v>
      </c>
      <c r="N315" s="191" t="s">
        <v>492</v>
      </c>
      <c r="O315" s="215">
        <v>1</v>
      </c>
      <c r="P315" s="261">
        <v>3100</v>
      </c>
      <c r="Q315" s="102">
        <v>2750</v>
      </c>
      <c r="R315" s="260">
        <v>0</v>
      </c>
      <c r="S315" s="260">
        <v>0</v>
      </c>
      <c r="T315" s="260">
        <v>0</v>
      </c>
      <c r="U315" s="261">
        <v>3100</v>
      </c>
    </row>
    <row r="316" spans="1:21">
      <c r="A316" s="189">
        <v>315</v>
      </c>
      <c r="B316" s="213" t="s">
        <v>994</v>
      </c>
      <c r="C316" s="213" t="s">
        <v>994</v>
      </c>
      <c r="D316" s="213" t="s">
        <v>994</v>
      </c>
      <c r="E316" s="257" t="s">
        <v>174</v>
      </c>
      <c r="F316" s="218" t="s">
        <v>175</v>
      </c>
      <c r="G316" s="219" t="s">
        <v>176</v>
      </c>
      <c r="H316" s="189" t="s">
        <v>900</v>
      </c>
      <c r="I316" s="214">
        <v>44032</v>
      </c>
      <c r="J316" s="258">
        <v>44029</v>
      </c>
      <c r="K316" s="255" t="s">
        <v>994</v>
      </c>
      <c r="L316" s="255">
        <v>94031090</v>
      </c>
      <c r="M316" s="9" t="s">
        <v>178</v>
      </c>
      <c r="N316" s="191" t="s">
        <v>493</v>
      </c>
      <c r="O316" s="215">
        <v>1</v>
      </c>
      <c r="P316" s="261">
        <v>3100</v>
      </c>
      <c r="Q316" s="102">
        <v>2750</v>
      </c>
      <c r="R316" s="260">
        <v>0</v>
      </c>
      <c r="S316" s="260">
        <v>0</v>
      </c>
      <c r="T316" s="260">
        <v>0</v>
      </c>
      <c r="U316" s="261">
        <v>3100</v>
      </c>
    </row>
    <row r="317" spans="1:21">
      <c r="A317" s="189">
        <v>316</v>
      </c>
      <c r="B317" s="213" t="s">
        <v>994</v>
      </c>
      <c r="C317" s="213" t="s">
        <v>994</v>
      </c>
      <c r="D317" s="213" t="s">
        <v>994</v>
      </c>
      <c r="E317" s="257" t="s">
        <v>174</v>
      </c>
      <c r="F317" s="218" t="s">
        <v>175</v>
      </c>
      <c r="G317" s="219" t="s">
        <v>176</v>
      </c>
      <c r="H317" s="189" t="s">
        <v>901</v>
      </c>
      <c r="I317" s="214">
        <v>44032</v>
      </c>
      <c r="J317" s="258">
        <v>44029</v>
      </c>
      <c r="K317" s="255" t="s">
        <v>994</v>
      </c>
      <c r="L317" s="255">
        <v>94031090</v>
      </c>
      <c r="M317" s="9" t="s">
        <v>178</v>
      </c>
      <c r="N317" s="191" t="s">
        <v>494</v>
      </c>
      <c r="O317" s="215">
        <v>1</v>
      </c>
      <c r="P317" s="261">
        <v>3100</v>
      </c>
      <c r="Q317" s="102">
        <v>2750</v>
      </c>
      <c r="R317" s="260">
        <v>0</v>
      </c>
      <c r="S317" s="260">
        <v>0</v>
      </c>
      <c r="T317" s="260">
        <v>0</v>
      </c>
      <c r="U317" s="261">
        <v>3100</v>
      </c>
    </row>
    <row r="318" spans="1:21">
      <c r="A318" s="256">
        <v>317</v>
      </c>
      <c r="B318" s="213" t="s">
        <v>994</v>
      </c>
      <c r="C318" s="213" t="s">
        <v>994</v>
      </c>
      <c r="D318" s="213" t="s">
        <v>994</v>
      </c>
      <c r="E318" s="257" t="s">
        <v>174</v>
      </c>
      <c r="F318" s="218" t="s">
        <v>175</v>
      </c>
      <c r="G318" s="219" t="s">
        <v>176</v>
      </c>
      <c r="H318" s="189" t="s">
        <v>902</v>
      </c>
      <c r="I318" s="214">
        <v>44032</v>
      </c>
      <c r="J318" s="258">
        <v>44029</v>
      </c>
      <c r="K318" s="255" t="s">
        <v>994</v>
      </c>
      <c r="L318" s="255">
        <v>94031090</v>
      </c>
      <c r="M318" s="9" t="s">
        <v>178</v>
      </c>
      <c r="N318" s="191" t="s">
        <v>495</v>
      </c>
      <c r="O318" s="215">
        <v>1</v>
      </c>
      <c r="P318" s="261">
        <v>3100</v>
      </c>
      <c r="Q318" s="102">
        <v>2750</v>
      </c>
      <c r="R318" s="260">
        <v>0</v>
      </c>
      <c r="S318" s="260">
        <v>0</v>
      </c>
      <c r="T318" s="260">
        <v>0</v>
      </c>
      <c r="U318" s="261">
        <v>3100</v>
      </c>
    </row>
    <row r="319" spans="1:21">
      <c r="A319" s="251">
        <v>318</v>
      </c>
      <c r="B319" s="213" t="s">
        <v>994</v>
      </c>
      <c r="C319" s="213" t="s">
        <v>994</v>
      </c>
      <c r="D319" s="213" t="s">
        <v>994</v>
      </c>
      <c r="E319" s="257" t="s">
        <v>174</v>
      </c>
      <c r="F319" s="218" t="s">
        <v>175</v>
      </c>
      <c r="G319" s="219" t="s">
        <v>176</v>
      </c>
      <c r="H319" s="189" t="s">
        <v>903</v>
      </c>
      <c r="I319" s="214">
        <v>44032</v>
      </c>
      <c r="J319" s="258">
        <v>44029</v>
      </c>
      <c r="K319" s="255" t="s">
        <v>994</v>
      </c>
      <c r="L319" s="255">
        <v>94031090</v>
      </c>
      <c r="M319" s="9" t="s">
        <v>178</v>
      </c>
      <c r="N319" s="191" t="s">
        <v>496</v>
      </c>
      <c r="O319" s="215">
        <v>1</v>
      </c>
      <c r="P319" s="261">
        <v>3100</v>
      </c>
      <c r="Q319" s="102">
        <v>2750</v>
      </c>
      <c r="R319" s="260">
        <v>0</v>
      </c>
      <c r="S319" s="260">
        <v>0</v>
      </c>
      <c r="T319" s="260">
        <v>0</v>
      </c>
      <c r="U319" s="261">
        <v>3100</v>
      </c>
    </row>
    <row r="320" spans="1:21">
      <c r="A320" s="251">
        <v>319</v>
      </c>
      <c r="B320" s="213" t="s">
        <v>994</v>
      </c>
      <c r="C320" s="213" t="s">
        <v>994</v>
      </c>
      <c r="D320" s="213" t="s">
        <v>994</v>
      </c>
      <c r="E320" s="257" t="s">
        <v>174</v>
      </c>
      <c r="F320" s="218" t="s">
        <v>175</v>
      </c>
      <c r="G320" s="219" t="s">
        <v>176</v>
      </c>
      <c r="H320" s="189" t="s">
        <v>904</v>
      </c>
      <c r="I320" s="214">
        <v>44032</v>
      </c>
      <c r="J320" s="258">
        <v>44029</v>
      </c>
      <c r="K320" s="255" t="s">
        <v>994</v>
      </c>
      <c r="L320" s="255">
        <v>94031090</v>
      </c>
      <c r="M320" s="9" t="s">
        <v>178</v>
      </c>
      <c r="N320" s="191" t="s">
        <v>497</v>
      </c>
      <c r="O320" s="215">
        <v>1</v>
      </c>
      <c r="P320" s="261">
        <v>3100</v>
      </c>
      <c r="Q320" s="102">
        <v>2750</v>
      </c>
      <c r="R320" s="260">
        <v>0</v>
      </c>
      <c r="S320" s="260">
        <v>0</v>
      </c>
      <c r="T320" s="260">
        <v>0</v>
      </c>
      <c r="U320" s="261">
        <v>3100</v>
      </c>
    </row>
    <row r="321" spans="1:21">
      <c r="A321" s="189">
        <v>320</v>
      </c>
      <c r="B321" s="213" t="s">
        <v>994</v>
      </c>
      <c r="C321" s="213" t="s">
        <v>994</v>
      </c>
      <c r="D321" s="213" t="s">
        <v>994</v>
      </c>
      <c r="E321" s="257" t="s">
        <v>174</v>
      </c>
      <c r="F321" s="218" t="s">
        <v>175</v>
      </c>
      <c r="G321" s="219" t="s">
        <v>176</v>
      </c>
      <c r="H321" s="189" t="s">
        <v>905</v>
      </c>
      <c r="I321" s="214">
        <v>44032</v>
      </c>
      <c r="J321" s="258">
        <v>44029</v>
      </c>
      <c r="K321" s="255" t="s">
        <v>994</v>
      </c>
      <c r="L321" s="255">
        <v>94031090</v>
      </c>
      <c r="M321" s="9" t="s">
        <v>178</v>
      </c>
      <c r="N321" s="191" t="s">
        <v>498</v>
      </c>
      <c r="O321" s="215">
        <v>1</v>
      </c>
      <c r="P321" s="261">
        <v>3100</v>
      </c>
      <c r="Q321" s="102">
        <v>2750</v>
      </c>
      <c r="R321" s="260">
        <v>0</v>
      </c>
      <c r="S321" s="260">
        <v>0</v>
      </c>
      <c r="T321" s="260">
        <v>0</v>
      </c>
      <c r="U321" s="261">
        <v>3100</v>
      </c>
    </row>
    <row r="322" spans="1:21">
      <c r="A322" s="189">
        <v>321</v>
      </c>
      <c r="B322" s="213" t="s">
        <v>994</v>
      </c>
      <c r="C322" s="213" t="s">
        <v>994</v>
      </c>
      <c r="D322" s="213" t="s">
        <v>994</v>
      </c>
      <c r="E322" s="257" t="s">
        <v>174</v>
      </c>
      <c r="F322" s="218" t="s">
        <v>175</v>
      </c>
      <c r="G322" s="219" t="s">
        <v>176</v>
      </c>
      <c r="H322" s="189" t="s">
        <v>906</v>
      </c>
      <c r="I322" s="214">
        <v>44032</v>
      </c>
      <c r="J322" s="258">
        <v>44029</v>
      </c>
      <c r="K322" s="255" t="s">
        <v>994</v>
      </c>
      <c r="L322" s="255">
        <v>94031090</v>
      </c>
      <c r="M322" s="9" t="s">
        <v>178</v>
      </c>
      <c r="N322" s="191" t="s">
        <v>499</v>
      </c>
      <c r="O322" s="215">
        <v>1</v>
      </c>
      <c r="P322" s="261">
        <v>3100</v>
      </c>
      <c r="Q322" s="102">
        <v>2750</v>
      </c>
      <c r="R322" s="260">
        <v>0</v>
      </c>
      <c r="S322" s="260">
        <v>0</v>
      </c>
      <c r="T322" s="260">
        <v>0</v>
      </c>
      <c r="U322" s="261">
        <v>3100</v>
      </c>
    </row>
    <row r="323" spans="1:21">
      <c r="A323" s="189">
        <v>322</v>
      </c>
      <c r="B323" s="213" t="s">
        <v>994</v>
      </c>
      <c r="C323" s="213" t="s">
        <v>994</v>
      </c>
      <c r="D323" s="213" t="s">
        <v>994</v>
      </c>
      <c r="E323" s="257" t="s">
        <v>174</v>
      </c>
      <c r="F323" s="218" t="s">
        <v>175</v>
      </c>
      <c r="G323" s="219" t="s">
        <v>176</v>
      </c>
      <c r="H323" s="189" t="s">
        <v>907</v>
      </c>
      <c r="I323" s="214">
        <v>44032</v>
      </c>
      <c r="J323" s="258">
        <v>44029</v>
      </c>
      <c r="K323" s="255" t="s">
        <v>994</v>
      </c>
      <c r="L323" s="255">
        <v>94031090</v>
      </c>
      <c r="M323" s="9" t="s">
        <v>178</v>
      </c>
      <c r="N323" s="191" t="s">
        <v>500</v>
      </c>
      <c r="O323" s="215">
        <v>1</v>
      </c>
      <c r="P323" s="261">
        <v>3100</v>
      </c>
      <c r="Q323" s="102">
        <v>2750</v>
      </c>
      <c r="R323" s="260">
        <v>0</v>
      </c>
      <c r="S323" s="260">
        <v>0</v>
      </c>
      <c r="T323" s="260">
        <v>0</v>
      </c>
      <c r="U323" s="261">
        <v>3100</v>
      </c>
    </row>
    <row r="324" spans="1:21">
      <c r="A324" s="256">
        <v>323</v>
      </c>
      <c r="B324" s="213" t="s">
        <v>994</v>
      </c>
      <c r="C324" s="213" t="s">
        <v>994</v>
      </c>
      <c r="D324" s="213" t="s">
        <v>994</v>
      </c>
      <c r="E324" s="257" t="s">
        <v>174</v>
      </c>
      <c r="F324" s="218" t="s">
        <v>175</v>
      </c>
      <c r="G324" s="219" t="s">
        <v>176</v>
      </c>
      <c r="H324" s="189" t="s">
        <v>908</v>
      </c>
      <c r="I324" s="214">
        <v>44032</v>
      </c>
      <c r="J324" s="258">
        <v>44029</v>
      </c>
      <c r="K324" s="255" t="s">
        <v>994</v>
      </c>
      <c r="L324" s="255">
        <v>94031090</v>
      </c>
      <c r="M324" s="9" t="s">
        <v>178</v>
      </c>
      <c r="N324" s="191" t="s">
        <v>501</v>
      </c>
      <c r="O324" s="215">
        <v>1</v>
      </c>
      <c r="P324" s="261">
        <v>3100</v>
      </c>
      <c r="Q324" s="102">
        <v>2750</v>
      </c>
      <c r="R324" s="260">
        <v>0</v>
      </c>
      <c r="S324" s="260">
        <v>0</v>
      </c>
      <c r="T324" s="260">
        <v>0</v>
      </c>
      <c r="U324" s="261">
        <v>3100</v>
      </c>
    </row>
    <row r="325" spans="1:21">
      <c r="A325" s="251">
        <v>324</v>
      </c>
      <c r="B325" s="213" t="s">
        <v>994</v>
      </c>
      <c r="C325" s="213" t="s">
        <v>994</v>
      </c>
      <c r="D325" s="213" t="s">
        <v>994</v>
      </c>
      <c r="E325" s="257" t="s">
        <v>174</v>
      </c>
      <c r="F325" s="218" t="s">
        <v>175</v>
      </c>
      <c r="G325" s="219" t="s">
        <v>176</v>
      </c>
      <c r="H325" s="189" t="s">
        <v>909</v>
      </c>
      <c r="I325" s="214">
        <v>44032</v>
      </c>
      <c r="J325" s="258">
        <v>44029</v>
      </c>
      <c r="K325" s="255" t="s">
        <v>994</v>
      </c>
      <c r="L325" s="255">
        <v>94031090</v>
      </c>
      <c r="M325" s="9" t="s">
        <v>178</v>
      </c>
      <c r="N325" s="191" t="s">
        <v>502</v>
      </c>
      <c r="O325" s="215">
        <v>1</v>
      </c>
      <c r="P325" s="261">
        <v>3100</v>
      </c>
      <c r="Q325" s="102">
        <v>2750</v>
      </c>
      <c r="R325" s="260">
        <v>0</v>
      </c>
      <c r="S325" s="260">
        <v>0</v>
      </c>
      <c r="T325" s="260">
        <v>0</v>
      </c>
      <c r="U325" s="261">
        <v>3100</v>
      </c>
    </row>
    <row r="326" spans="1:21">
      <c r="A326" s="251">
        <v>325</v>
      </c>
      <c r="B326" s="213" t="s">
        <v>994</v>
      </c>
      <c r="C326" s="213" t="s">
        <v>994</v>
      </c>
      <c r="D326" s="213" t="s">
        <v>994</v>
      </c>
      <c r="E326" s="257" t="s">
        <v>174</v>
      </c>
      <c r="F326" s="218" t="s">
        <v>175</v>
      </c>
      <c r="G326" s="219" t="s">
        <v>176</v>
      </c>
      <c r="H326" s="189" t="s">
        <v>910</v>
      </c>
      <c r="I326" s="214">
        <v>44032</v>
      </c>
      <c r="J326" s="258">
        <v>44029</v>
      </c>
      <c r="K326" s="255" t="s">
        <v>994</v>
      </c>
      <c r="L326" s="255">
        <v>94031090</v>
      </c>
      <c r="M326" s="9" t="s">
        <v>178</v>
      </c>
      <c r="N326" s="191" t="s">
        <v>503</v>
      </c>
      <c r="O326" s="215">
        <v>1</v>
      </c>
      <c r="P326" s="261">
        <v>3100</v>
      </c>
      <c r="Q326" s="102">
        <v>2750</v>
      </c>
      <c r="R326" s="260">
        <v>0</v>
      </c>
      <c r="S326" s="260">
        <v>0</v>
      </c>
      <c r="T326" s="260">
        <v>0</v>
      </c>
      <c r="U326" s="261">
        <v>3100</v>
      </c>
    </row>
    <row r="327" spans="1:21">
      <c r="A327" s="189">
        <v>326</v>
      </c>
      <c r="B327" s="213" t="s">
        <v>994</v>
      </c>
      <c r="C327" s="213" t="s">
        <v>994</v>
      </c>
      <c r="D327" s="213" t="s">
        <v>994</v>
      </c>
      <c r="E327" s="257" t="s">
        <v>174</v>
      </c>
      <c r="F327" s="218" t="s">
        <v>175</v>
      </c>
      <c r="G327" s="219" t="s">
        <v>176</v>
      </c>
      <c r="H327" s="189" t="s">
        <v>911</v>
      </c>
      <c r="I327" s="214">
        <v>44032</v>
      </c>
      <c r="J327" s="258">
        <v>44029</v>
      </c>
      <c r="K327" s="255" t="s">
        <v>994</v>
      </c>
      <c r="L327" s="255">
        <v>94031090</v>
      </c>
      <c r="M327" s="9" t="s">
        <v>178</v>
      </c>
      <c r="N327" s="191" t="s">
        <v>504</v>
      </c>
      <c r="O327" s="215">
        <v>1</v>
      </c>
      <c r="P327" s="261">
        <v>3100</v>
      </c>
      <c r="Q327" s="102">
        <v>2750</v>
      </c>
      <c r="R327" s="260">
        <v>0</v>
      </c>
      <c r="S327" s="260">
        <v>0</v>
      </c>
      <c r="T327" s="260">
        <v>0</v>
      </c>
      <c r="U327" s="261">
        <v>3100</v>
      </c>
    </row>
    <row r="328" spans="1:21">
      <c r="A328" s="189">
        <v>327</v>
      </c>
      <c r="B328" s="213" t="s">
        <v>994</v>
      </c>
      <c r="C328" s="213" t="s">
        <v>994</v>
      </c>
      <c r="D328" s="213" t="s">
        <v>994</v>
      </c>
      <c r="E328" s="257" t="s">
        <v>174</v>
      </c>
      <c r="F328" s="218" t="s">
        <v>175</v>
      </c>
      <c r="G328" s="219" t="s">
        <v>176</v>
      </c>
      <c r="H328" s="189" t="s">
        <v>912</v>
      </c>
      <c r="I328" s="214">
        <v>44032</v>
      </c>
      <c r="J328" s="258">
        <v>44029</v>
      </c>
      <c r="K328" s="255" t="s">
        <v>994</v>
      </c>
      <c r="L328" s="255">
        <v>94031090</v>
      </c>
      <c r="M328" s="9" t="s">
        <v>178</v>
      </c>
      <c r="N328" s="191" t="s">
        <v>505</v>
      </c>
      <c r="O328" s="215">
        <v>1</v>
      </c>
      <c r="P328" s="261">
        <v>3100</v>
      </c>
      <c r="Q328" s="102">
        <v>2750</v>
      </c>
      <c r="R328" s="260">
        <v>0</v>
      </c>
      <c r="S328" s="260">
        <v>0</v>
      </c>
      <c r="T328" s="260">
        <v>0</v>
      </c>
      <c r="U328" s="261">
        <v>3100</v>
      </c>
    </row>
    <row r="329" spans="1:21">
      <c r="A329" s="189">
        <v>328</v>
      </c>
      <c r="B329" s="213" t="s">
        <v>994</v>
      </c>
      <c r="C329" s="213" t="s">
        <v>994</v>
      </c>
      <c r="D329" s="213" t="s">
        <v>994</v>
      </c>
      <c r="E329" s="257" t="s">
        <v>174</v>
      </c>
      <c r="F329" s="218" t="s">
        <v>175</v>
      </c>
      <c r="G329" s="219" t="s">
        <v>176</v>
      </c>
      <c r="H329" s="189" t="s">
        <v>913</v>
      </c>
      <c r="I329" s="214">
        <v>44032</v>
      </c>
      <c r="J329" s="258">
        <v>44029</v>
      </c>
      <c r="K329" s="255" t="s">
        <v>994</v>
      </c>
      <c r="L329" s="255">
        <v>94031090</v>
      </c>
      <c r="M329" s="9" t="s">
        <v>178</v>
      </c>
      <c r="N329" s="191" t="s">
        <v>506</v>
      </c>
      <c r="O329" s="215">
        <v>1</v>
      </c>
      <c r="P329" s="261">
        <v>3100</v>
      </c>
      <c r="Q329" s="102">
        <v>2750</v>
      </c>
      <c r="R329" s="260">
        <v>0</v>
      </c>
      <c r="S329" s="260">
        <v>0</v>
      </c>
      <c r="T329" s="260">
        <v>0</v>
      </c>
      <c r="U329" s="261">
        <v>3100</v>
      </c>
    </row>
    <row r="330" spans="1:21">
      <c r="A330" s="256">
        <v>329</v>
      </c>
      <c r="B330" s="213" t="s">
        <v>994</v>
      </c>
      <c r="C330" s="213" t="s">
        <v>994</v>
      </c>
      <c r="D330" s="213" t="s">
        <v>994</v>
      </c>
      <c r="E330" s="257" t="s">
        <v>174</v>
      </c>
      <c r="F330" s="218" t="s">
        <v>175</v>
      </c>
      <c r="G330" s="219" t="s">
        <v>176</v>
      </c>
      <c r="H330" s="189" t="s">
        <v>914</v>
      </c>
      <c r="I330" s="214">
        <v>44032</v>
      </c>
      <c r="J330" s="258">
        <v>44029</v>
      </c>
      <c r="K330" s="255" t="s">
        <v>994</v>
      </c>
      <c r="L330" s="255">
        <v>94031090</v>
      </c>
      <c r="M330" s="9" t="s">
        <v>178</v>
      </c>
      <c r="N330" s="191" t="s">
        <v>507</v>
      </c>
      <c r="O330" s="215">
        <v>1</v>
      </c>
      <c r="P330" s="261">
        <v>3100</v>
      </c>
      <c r="Q330" s="102">
        <v>2750</v>
      </c>
      <c r="R330" s="260">
        <v>0</v>
      </c>
      <c r="S330" s="260">
        <v>0</v>
      </c>
      <c r="T330" s="260">
        <v>0</v>
      </c>
      <c r="U330" s="261">
        <v>3100</v>
      </c>
    </row>
    <row r="331" spans="1:21">
      <c r="A331" s="251">
        <v>330</v>
      </c>
      <c r="B331" s="213" t="s">
        <v>994</v>
      </c>
      <c r="C331" s="213" t="s">
        <v>994</v>
      </c>
      <c r="D331" s="213" t="s">
        <v>994</v>
      </c>
      <c r="E331" s="257" t="s">
        <v>174</v>
      </c>
      <c r="F331" s="218" t="s">
        <v>175</v>
      </c>
      <c r="G331" s="219" t="s">
        <v>176</v>
      </c>
      <c r="H331" s="189" t="s">
        <v>915</v>
      </c>
      <c r="I331" s="214">
        <v>44032</v>
      </c>
      <c r="J331" s="258">
        <v>44029</v>
      </c>
      <c r="K331" s="255" t="s">
        <v>994</v>
      </c>
      <c r="L331" s="255">
        <v>94031090</v>
      </c>
      <c r="M331" s="9" t="s">
        <v>178</v>
      </c>
      <c r="N331" s="191" t="s">
        <v>508</v>
      </c>
      <c r="O331" s="215">
        <v>1</v>
      </c>
      <c r="P331" s="261">
        <v>3100</v>
      </c>
      <c r="Q331" s="102">
        <v>2750</v>
      </c>
      <c r="R331" s="260">
        <v>0</v>
      </c>
      <c r="S331" s="260">
        <v>0</v>
      </c>
      <c r="T331" s="260">
        <v>0</v>
      </c>
      <c r="U331" s="261">
        <v>3100</v>
      </c>
    </row>
    <row r="332" spans="1:21">
      <c r="A332" s="251">
        <v>331</v>
      </c>
      <c r="B332" s="213" t="s">
        <v>994</v>
      </c>
      <c r="C332" s="213" t="s">
        <v>994</v>
      </c>
      <c r="D332" s="213" t="s">
        <v>994</v>
      </c>
      <c r="E332" s="257" t="s">
        <v>174</v>
      </c>
      <c r="F332" s="218" t="s">
        <v>175</v>
      </c>
      <c r="G332" s="219" t="s">
        <v>176</v>
      </c>
      <c r="H332" s="189" t="s">
        <v>916</v>
      </c>
      <c r="I332" s="214">
        <v>44032</v>
      </c>
      <c r="J332" s="258">
        <v>44029</v>
      </c>
      <c r="K332" s="255" t="s">
        <v>994</v>
      </c>
      <c r="L332" s="255">
        <v>94031090</v>
      </c>
      <c r="M332" s="9" t="s">
        <v>178</v>
      </c>
      <c r="N332" s="191" t="s">
        <v>509</v>
      </c>
      <c r="O332" s="215">
        <v>1</v>
      </c>
      <c r="P332" s="261">
        <v>3100</v>
      </c>
      <c r="Q332" s="102">
        <v>2750</v>
      </c>
      <c r="R332" s="260">
        <v>0</v>
      </c>
      <c r="S332" s="260">
        <v>0</v>
      </c>
      <c r="T332" s="260">
        <v>0</v>
      </c>
      <c r="U332" s="261">
        <v>3100</v>
      </c>
    </row>
    <row r="333" spans="1:21">
      <c r="A333" s="189">
        <v>332</v>
      </c>
      <c r="B333" s="213" t="s">
        <v>994</v>
      </c>
      <c r="C333" s="213" t="s">
        <v>994</v>
      </c>
      <c r="D333" s="213" t="s">
        <v>994</v>
      </c>
      <c r="E333" s="257" t="s">
        <v>174</v>
      </c>
      <c r="F333" s="218" t="s">
        <v>175</v>
      </c>
      <c r="G333" s="219" t="s">
        <v>176</v>
      </c>
      <c r="H333" s="189" t="s">
        <v>917</v>
      </c>
      <c r="I333" s="214">
        <v>44032</v>
      </c>
      <c r="J333" s="258">
        <v>44029</v>
      </c>
      <c r="K333" s="255" t="s">
        <v>994</v>
      </c>
      <c r="L333" s="255">
        <v>94031090</v>
      </c>
      <c r="M333" s="9" t="s">
        <v>178</v>
      </c>
      <c r="N333" s="191" t="s">
        <v>510</v>
      </c>
      <c r="O333" s="215">
        <v>1</v>
      </c>
      <c r="P333" s="261">
        <v>3100</v>
      </c>
      <c r="Q333" s="102">
        <v>2750</v>
      </c>
      <c r="R333" s="260">
        <v>0</v>
      </c>
      <c r="S333" s="260">
        <v>0</v>
      </c>
      <c r="T333" s="260">
        <v>0</v>
      </c>
      <c r="U333" s="261">
        <v>3100</v>
      </c>
    </row>
    <row r="334" spans="1:21">
      <c r="A334" s="189">
        <v>333</v>
      </c>
      <c r="B334" s="213" t="s">
        <v>994</v>
      </c>
      <c r="C334" s="213" t="s">
        <v>994</v>
      </c>
      <c r="D334" s="213" t="s">
        <v>994</v>
      </c>
      <c r="E334" s="257" t="s">
        <v>174</v>
      </c>
      <c r="F334" s="218" t="s">
        <v>175</v>
      </c>
      <c r="G334" s="219" t="s">
        <v>176</v>
      </c>
      <c r="H334" s="189" t="s">
        <v>918</v>
      </c>
      <c r="I334" s="214">
        <v>44032</v>
      </c>
      <c r="J334" s="258">
        <v>44029</v>
      </c>
      <c r="K334" s="255" t="s">
        <v>994</v>
      </c>
      <c r="L334" s="255">
        <v>94031090</v>
      </c>
      <c r="M334" s="9" t="s">
        <v>178</v>
      </c>
      <c r="N334" s="191" t="s">
        <v>511</v>
      </c>
      <c r="O334" s="215">
        <v>1</v>
      </c>
      <c r="P334" s="261">
        <v>3100</v>
      </c>
      <c r="Q334" s="102">
        <v>2750</v>
      </c>
      <c r="R334" s="260">
        <v>0</v>
      </c>
      <c r="S334" s="260">
        <v>0</v>
      </c>
      <c r="T334" s="260">
        <v>0</v>
      </c>
      <c r="U334" s="261">
        <v>3100</v>
      </c>
    </row>
    <row r="335" spans="1:21">
      <c r="A335" s="189">
        <v>334</v>
      </c>
      <c r="B335" s="213" t="s">
        <v>994</v>
      </c>
      <c r="C335" s="213" t="s">
        <v>994</v>
      </c>
      <c r="D335" s="213" t="s">
        <v>994</v>
      </c>
      <c r="E335" s="257" t="s">
        <v>174</v>
      </c>
      <c r="F335" s="218" t="s">
        <v>175</v>
      </c>
      <c r="G335" s="219" t="s">
        <v>176</v>
      </c>
      <c r="H335" s="189" t="s">
        <v>919</v>
      </c>
      <c r="I335" s="214">
        <v>44032</v>
      </c>
      <c r="J335" s="258">
        <v>44029</v>
      </c>
      <c r="K335" s="255" t="s">
        <v>994</v>
      </c>
      <c r="L335" s="255">
        <v>94031090</v>
      </c>
      <c r="M335" s="9" t="s">
        <v>178</v>
      </c>
      <c r="N335" s="191" t="s">
        <v>512</v>
      </c>
      <c r="O335" s="215">
        <v>1</v>
      </c>
      <c r="P335" s="261">
        <v>3100</v>
      </c>
      <c r="Q335" s="102">
        <v>2750</v>
      </c>
      <c r="R335" s="260">
        <v>0</v>
      </c>
      <c r="S335" s="260">
        <v>0</v>
      </c>
      <c r="T335" s="260">
        <v>0</v>
      </c>
      <c r="U335" s="261">
        <v>3100</v>
      </c>
    </row>
    <row r="336" spans="1:21">
      <c r="A336" s="256">
        <v>335</v>
      </c>
      <c r="B336" s="213" t="s">
        <v>994</v>
      </c>
      <c r="C336" s="213" t="s">
        <v>994</v>
      </c>
      <c r="D336" s="213" t="s">
        <v>994</v>
      </c>
      <c r="E336" s="257" t="s">
        <v>174</v>
      </c>
      <c r="F336" s="218" t="s">
        <v>175</v>
      </c>
      <c r="G336" s="219" t="s">
        <v>176</v>
      </c>
      <c r="H336" s="189" t="s">
        <v>920</v>
      </c>
      <c r="I336" s="214">
        <v>44032</v>
      </c>
      <c r="J336" s="258">
        <v>44029</v>
      </c>
      <c r="K336" s="255" t="s">
        <v>994</v>
      </c>
      <c r="L336" s="255">
        <v>94031090</v>
      </c>
      <c r="M336" s="9" t="s">
        <v>178</v>
      </c>
      <c r="N336" s="191" t="s">
        <v>513</v>
      </c>
      <c r="O336" s="215">
        <v>1</v>
      </c>
      <c r="P336" s="261">
        <v>3100</v>
      </c>
      <c r="Q336" s="102">
        <v>2750</v>
      </c>
      <c r="R336" s="260">
        <v>0</v>
      </c>
      <c r="S336" s="260">
        <v>0</v>
      </c>
      <c r="T336" s="260">
        <v>0</v>
      </c>
      <c r="U336" s="261">
        <v>3100</v>
      </c>
    </row>
    <row r="337" spans="1:21">
      <c r="A337" s="251">
        <v>336</v>
      </c>
      <c r="B337" s="213" t="s">
        <v>994</v>
      </c>
      <c r="C337" s="213" t="s">
        <v>994</v>
      </c>
      <c r="D337" s="213" t="s">
        <v>994</v>
      </c>
      <c r="E337" s="257" t="s">
        <v>174</v>
      </c>
      <c r="F337" s="218" t="s">
        <v>175</v>
      </c>
      <c r="G337" s="219" t="s">
        <v>176</v>
      </c>
      <c r="H337" s="189" t="s">
        <v>921</v>
      </c>
      <c r="I337" s="214">
        <v>44032</v>
      </c>
      <c r="J337" s="258">
        <v>44029</v>
      </c>
      <c r="K337" s="255" t="s">
        <v>994</v>
      </c>
      <c r="L337" s="255">
        <v>94031090</v>
      </c>
      <c r="M337" s="9" t="s">
        <v>178</v>
      </c>
      <c r="N337" s="191" t="s">
        <v>514</v>
      </c>
      <c r="O337" s="215">
        <v>1</v>
      </c>
      <c r="P337" s="261">
        <v>3100</v>
      </c>
      <c r="Q337" s="102">
        <v>2750</v>
      </c>
      <c r="R337" s="260">
        <v>0</v>
      </c>
      <c r="S337" s="260">
        <v>0</v>
      </c>
      <c r="T337" s="260">
        <v>0</v>
      </c>
      <c r="U337" s="261">
        <v>3100</v>
      </c>
    </row>
    <row r="338" spans="1:21">
      <c r="A338" s="251">
        <v>337</v>
      </c>
      <c r="B338" s="213" t="s">
        <v>994</v>
      </c>
      <c r="C338" s="213" t="s">
        <v>994</v>
      </c>
      <c r="D338" s="213" t="s">
        <v>994</v>
      </c>
      <c r="E338" s="257" t="s">
        <v>174</v>
      </c>
      <c r="F338" s="218" t="s">
        <v>175</v>
      </c>
      <c r="G338" s="219" t="s">
        <v>176</v>
      </c>
      <c r="H338" s="189" t="s">
        <v>922</v>
      </c>
      <c r="I338" s="214">
        <v>44032</v>
      </c>
      <c r="J338" s="258">
        <v>44029</v>
      </c>
      <c r="K338" s="255" t="s">
        <v>994</v>
      </c>
      <c r="L338" s="255">
        <v>94031090</v>
      </c>
      <c r="M338" s="9" t="s">
        <v>178</v>
      </c>
      <c r="N338" s="191" t="s">
        <v>515</v>
      </c>
      <c r="O338" s="215">
        <v>1</v>
      </c>
      <c r="P338" s="261">
        <v>3100</v>
      </c>
      <c r="Q338" s="102">
        <v>2750</v>
      </c>
      <c r="R338" s="260">
        <v>0</v>
      </c>
      <c r="S338" s="260">
        <v>0</v>
      </c>
      <c r="T338" s="260">
        <v>0</v>
      </c>
      <c r="U338" s="261">
        <v>3100</v>
      </c>
    </row>
    <row r="339" spans="1:21">
      <c r="A339" s="189">
        <v>338</v>
      </c>
      <c r="B339" s="213" t="s">
        <v>994</v>
      </c>
      <c r="C339" s="213" t="s">
        <v>994</v>
      </c>
      <c r="D339" s="213" t="s">
        <v>994</v>
      </c>
      <c r="E339" s="257" t="s">
        <v>174</v>
      </c>
      <c r="F339" s="218" t="s">
        <v>175</v>
      </c>
      <c r="G339" s="219" t="s">
        <v>176</v>
      </c>
      <c r="H339" s="189" t="s">
        <v>923</v>
      </c>
      <c r="I339" s="214">
        <v>44032</v>
      </c>
      <c r="J339" s="258">
        <v>44029</v>
      </c>
      <c r="K339" s="255" t="s">
        <v>994</v>
      </c>
      <c r="L339" s="255">
        <v>94031090</v>
      </c>
      <c r="M339" s="9" t="s">
        <v>178</v>
      </c>
      <c r="N339" s="191" t="s">
        <v>516</v>
      </c>
      <c r="O339" s="215">
        <v>1</v>
      </c>
      <c r="P339" s="261">
        <v>3100</v>
      </c>
      <c r="Q339" s="102">
        <v>2750</v>
      </c>
      <c r="R339" s="260">
        <v>0</v>
      </c>
      <c r="S339" s="260">
        <v>0</v>
      </c>
      <c r="T339" s="260">
        <v>0</v>
      </c>
      <c r="U339" s="261">
        <v>3100</v>
      </c>
    </row>
    <row r="340" spans="1:21">
      <c r="A340" s="189">
        <v>339</v>
      </c>
      <c r="B340" s="213" t="s">
        <v>994</v>
      </c>
      <c r="C340" s="213" t="s">
        <v>994</v>
      </c>
      <c r="D340" s="213" t="s">
        <v>994</v>
      </c>
      <c r="E340" s="257" t="s">
        <v>174</v>
      </c>
      <c r="F340" s="218" t="s">
        <v>175</v>
      </c>
      <c r="G340" s="219" t="s">
        <v>176</v>
      </c>
      <c r="H340" s="189" t="s">
        <v>924</v>
      </c>
      <c r="I340" s="214">
        <v>44032</v>
      </c>
      <c r="J340" s="258">
        <v>44029</v>
      </c>
      <c r="K340" s="255" t="s">
        <v>994</v>
      </c>
      <c r="L340" s="255">
        <v>94031090</v>
      </c>
      <c r="M340" s="9" t="s">
        <v>178</v>
      </c>
      <c r="N340" s="191" t="s">
        <v>517</v>
      </c>
      <c r="O340" s="215">
        <v>1</v>
      </c>
      <c r="P340" s="261">
        <v>3100</v>
      </c>
      <c r="Q340" s="102">
        <v>2750</v>
      </c>
      <c r="R340" s="260">
        <v>0</v>
      </c>
      <c r="S340" s="260">
        <v>0</v>
      </c>
      <c r="T340" s="260">
        <v>0</v>
      </c>
      <c r="U340" s="261">
        <v>3100</v>
      </c>
    </row>
    <row r="341" spans="1:21">
      <c r="A341" s="189">
        <v>340</v>
      </c>
      <c r="B341" s="213" t="s">
        <v>994</v>
      </c>
      <c r="C341" s="213" t="s">
        <v>994</v>
      </c>
      <c r="D341" s="213" t="s">
        <v>994</v>
      </c>
      <c r="E341" s="257" t="s">
        <v>174</v>
      </c>
      <c r="F341" s="218" t="s">
        <v>175</v>
      </c>
      <c r="G341" s="219" t="s">
        <v>176</v>
      </c>
      <c r="H341" s="189" t="s">
        <v>925</v>
      </c>
      <c r="I341" s="214">
        <v>44032</v>
      </c>
      <c r="J341" s="258">
        <v>44029</v>
      </c>
      <c r="K341" s="255" t="s">
        <v>994</v>
      </c>
      <c r="L341" s="255">
        <v>94031090</v>
      </c>
      <c r="M341" s="9" t="s">
        <v>178</v>
      </c>
      <c r="N341" s="191" t="s">
        <v>518</v>
      </c>
      <c r="O341" s="215">
        <v>1</v>
      </c>
      <c r="P341" s="261">
        <v>3100</v>
      </c>
      <c r="Q341" s="102">
        <v>2750</v>
      </c>
      <c r="R341" s="260">
        <v>0</v>
      </c>
      <c r="S341" s="260">
        <v>0</v>
      </c>
      <c r="T341" s="260">
        <v>0</v>
      </c>
      <c r="U341" s="261">
        <v>3100</v>
      </c>
    </row>
    <row r="342" spans="1:21">
      <c r="A342" s="256">
        <v>341</v>
      </c>
      <c r="B342" s="213" t="s">
        <v>994</v>
      </c>
      <c r="C342" s="213" t="s">
        <v>994</v>
      </c>
      <c r="D342" s="213" t="s">
        <v>994</v>
      </c>
      <c r="E342" s="257" t="s">
        <v>174</v>
      </c>
      <c r="F342" s="218" t="s">
        <v>175</v>
      </c>
      <c r="G342" s="219" t="s">
        <v>176</v>
      </c>
      <c r="H342" s="189" t="s">
        <v>926</v>
      </c>
      <c r="I342" s="214">
        <v>44032</v>
      </c>
      <c r="J342" s="258">
        <v>44029</v>
      </c>
      <c r="K342" s="255" t="s">
        <v>994</v>
      </c>
      <c r="L342" s="255">
        <v>94031090</v>
      </c>
      <c r="M342" s="9" t="s">
        <v>178</v>
      </c>
      <c r="N342" s="191" t="s">
        <v>519</v>
      </c>
      <c r="O342" s="215">
        <v>1</v>
      </c>
      <c r="P342" s="261">
        <v>3100</v>
      </c>
      <c r="Q342" s="102">
        <v>2750</v>
      </c>
      <c r="R342" s="260">
        <v>0</v>
      </c>
      <c r="S342" s="260">
        <v>0</v>
      </c>
      <c r="T342" s="260">
        <v>0</v>
      </c>
      <c r="U342" s="261">
        <v>3100</v>
      </c>
    </row>
    <row r="343" spans="1:21">
      <c r="A343" s="251">
        <v>342</v>
      </c>
      <c r="B343" s="213" t="s">
        <v>994</v>
      </c>
      <c r="C343" s="213" t="s">
        <v>994</v>
      </c>
      <c r="D343" s="213" t="s">
        <v>994</v>
      </c>
      <c r="E343" s="257" t="s">
        <v>174</v>
      </c>
      <c r="F343" s="218" t="s">
        <v>175</v>
      </c>
      <c r="G343" s="219" t="s">
        <v>176</v>
      </c>
      <c r="H343" s="189" t="s">
        <v>927</v>
      </c>
      <c r="I343" s="214">
        <v>44032</v>
      </c>
      <c r="J343" s="258">
        <v>44029</v>
      </c>
      <c r="K343" s="255" t="s">
        <v>994</v>
      </c>
      <c r="L343" s="255">
        <v>94031090</v>
      </c>
      <c r="M343" s="9" t="s">
        <v>178</v>
      </c>
      <c r="N343" s="191" t="s">
        <v>520</v>
      </c>
      <c r="O343" s="215">
        <v>1</v>
      </c>
      <c r="P343" s="261">
        <v>3100</v>
      </c>
      <c r="Q343" s="102">
        <v>2750</v>
      </c>
      <c r="R343" s="260">
        <v>0</v>
      </c>
      <c r="S343" s="260">
        <v>0</v>
      </c>
      <c r="T343" s="260">
        <v>0</v>
      </c>
      <c r="U343" s="261">
        <v>3100</v>
      </c>
    </row>
    <row r="344" spans="1:21">
      <c r="A344" s="251">
        <v>343</v>
      </c>
      <c r="B344" s="213" t="s">
        <v>994</v>
      </c>
      <c r="C344" s="213" t="s">
        <v>994</v>
      </c>
      <c r="D344" s="213" t="s">
        <v>994</v>
      </c>
      <c r="E344" s="257" t="s">
        <v>174</v>
      </c>
      <c r="F344" s="218" t="s">
        <v>175</v>
      </c>
      <c r="G344" s="219" t="s">
        <v>176</v>
      </c>
      <c r="H344" s="189" t="s">
        <v>928</v>
      </c>
      <c r="I344" s="214">
        <v>44032</v>
      </c>
      <c r="J344" s="258">
        <v>44029</v>
      </c>
      <c r="K344" s="255" t="s">
        <v>994</v>
      </c>
      <c r="L344" s="255">
        <v>94031090</v>
      </c>
      <c r="M344" s="9" t="s">
        <v>178</v>
      </c>
      <c r="N344" s="191" t="s">
        <v>521</v>
      </c>
      <c r="O344" s="215">
        <v>1</v>
      </c>
      <c r="P344" s="261">
        <v>3100</v>
      </c>
      <c r="Q344" s="102">
        <v>2750</v>
      </c>
      <c r="R344" s="260">
        <v>0</v>
      </c>
      <c r="S344" s="260">
        <v>0</v>
      </c>
      <c r="T344" s="260">
        <v>0</v>
      </c>
      <c r="U344" s="261">
        <v>3100</v>
      </c>
    </row>
    <row r="345" spans="1:21">
      <c r="A345" s="189">
        <v>344</v>
      </c>
      <c r="B345" s="213" t="s">
        <v>994</v>
      </c>
      <c r="C345" s="213" t="s">
        <v>994</v>
      </c>
      <c r="D345" s="213" t="s">
        <v>994</v>
      </c>
      <c r="E345" s="257" t="s">
        <v>174</v>
      </c>
      <c r="F345" s="218" t="s">
        <v>175</v>
      </c>
      <c r="G345" s="219" t="s">
        <v>176</v>
      </c>
      <c r="H345" s="189" t="s">
        <v>929</v>
      </c>
      <c r="I345" s="214">
        <v>44032</v>
      </c>
      <c r="J345" s="258">
        <v>44029</v>
      </c>
      <c r="K345" s="255" t="s">
        <v>994</v>
      </c>
      <c r="L345" s="255">
        <v>94031090</v>
      </c>
      <c r="M345" s="9" t="s">
        <v>178</v>
      </c>
      <c r="N345" s="191" t="s">
        <v>522</v>
      </c>
      <c r="O345" s="215">
        <v>1</v>
      </c>
      <c r="P345" s="261">
        <v>3100</v>
      </c>
      <c r="Q345" s="102">
        <v>2750</v>
      </c>
      <c r="R345" s="260">
        <v>0</v>
      </c>
      <c r="S345" s="260">
        <v>0</v>
      </c>
      <c r="T345" s="260">
        <v>0</v>
      </c>
      <c r="U345" s="261">
        <v>3100</v>
      </c>
    </row>
    <row r="346" spans="1:21">
      <c r="A346" s="189">
        <v>345</v>
      </c>
      <c r="B346" s="213" t="s">
        <v>994</v>
      </c>
      <c r="C346" s="213" t="s">
        <v>994</v>
      </c>
      <c r="D346" s="213" t="s">
        <v>994</v>
      </c>
      <c r="E346" s="257" t="s">
        <v>174</v>
      </c>
      <c r="F346" s="218" t="s">
        <v>175</v>
      </c>
      <c r="G346" s="219" t="s">
        <v>176</v>
      </c>
      <c r="H346" s="189" t="s">
        <v>930</v>
      </c>
      <c r="I346" s="214">
        <v>44032</v>
      </c>
      <c r="J346" s="258">
        <v>44029</v>
      </c>
      <c r="K346" s="255" t="s">
        <v>994</v>
      </c>
      <c r="L346" s="255">
        <v>94031090</v>
      </c>
      <c r="M346" s="9" t="s">
        <v>178</v>
      </c>
      <c r="N346" s="191" t="s">
        <v>523</v>
      </c>
      <c r="O346" s="215">
        <v>1</v>
      </c>
      <c r="P346" s="261">
        <v>3100</v>
      </c>
      <c r="Q346" s="102">
        <v>2750</v>
      </c>
      <c r="R346" s="260">
        <v>0</v>
      </c>
      <c r="S346" s="260">
        <v>0</v>
      </c>
      <c r="T346" s="260">
        <v>0</v>
      </c>
      <c r="U346" s="261">
        <v>3100</v>
      </c>
    </row>
    <row r="347" spans="1:21">
      <c r="A347" s="189">
        <v>346</v>
      </c>
      <c r="B347" s="213" t="s">
        <v>994</v>
      </c>
      <c r="C347" s="213" t="s">
        <v>994</v>
      </c>
      <c r="D347" s="213" t="s">
        <v>994</v>
      </c>
      <c r="E347" s="257" t="s">
        <v>174</v>
      </c>
      <c r="F347" s="218" t="s">
        <v>175</v>
      </c>
      <c r="G347" s="219" t="s">
        <v>176</v>
      </c>
      <c r="H347" s="189" t="s">
        <v>931</v>
      </c>
      <c r="I347" s="214">
        <v>44032</v>
      </c>
      <c r="J347" s="258">
        <v>44029</v>
      </c>
      <c r="K347" s="255" t="s">
        <v>994</v>
      </c>
      <c r="L347" s="255">
        <v>94031090</v>
      </c>
      <c r="M347" s="9" t="s">
        <v>178</v>
      </c>
      <c r="N347" s="191" t="s">
        <v>524</v>
      </c>
      <c r="O347" s="215">
        <v>1</v>
      </c>
      <c r="P347" s="261">
        <v>3100</v>
      </c>
      <c r="Q347" s="102">
        <v>2750</v>
      </c>
      <c r="R347" s="260">
        <v>0</v>
      </c>
      <c r="S347" s="260">
        <v>0</v>
      </c>
      <c r="T347" s="260">
        <v>0</v>
      </c>
      <c r="U347" s="261">
        <v>3100</v>
      </c>
    </row>
    <row r="348" spans="1:21">
      <c r="A348" s="256">
        <v>347</v>
      </c>
      <c r="B348" s="213" t="s">
        <v>994</v>
      </c>
      <c r="C348" s="213" t="s">
        <v>994</v>
      </c>
      <c r="D348" s="213" t="s">
        <v>994</v>
      </c>
      <c r="E348" s="257" t="s">
        <v>174</v>
      </c>
      <c r="F348" s="218" t="s">
        <v>175</v>
      </c>
      <c r="G348" s="219" t="s">
        <v>176</v>
      </c>
      <c r="H348" s="189" t="s">
        <v>932</v>
      </c>
      <c r="I348" s="214">
        <v>44032</v>
      </c>
      <c r="J348" s="258">
        <v>44029</v>
      </c>
      <c r="K348" s="255" t="s">
        <v>994</v>
      </c>
      <c r="L348" s="255">
        <v>94031090</v>
      </c>
      <c r="M348" s="9" t="s">
        <v>178</v>
      </c>
      <c r="N348" s="191" t="s">
        <v>525</v>
      </c>
      <c r="O348" s="215">
        <v>1</v>
      </c>
      <c r="P348" s="261">
        <v>3100</v>
      </c>
      <c r="Q348" s="102">
        <v>2750</v>
      </c>
      <c r="R348" s="260">
        <v>0</v>
      </c>
      <c r="S348" s="260">
        <v>0</v>
      </c>
      <c r="T348" s="260">
        <v>0</v>
      </c>
      <c r="U348" s="261">
        <v>3100</v>
      </c>
    </row>
    <row r="349" spans="1:21">
      <c r="A349" s="251">
        <v>348</v>
      </c>
      <c r="B349" s="213" t="s">
        <v>994</v>
      </c>
      <c r="C349" s="213" t="s">
        <v>994</v>
      </c>
      <c r="D349" s="213" t="s">
        <v>994</v>
      </c>
      <c r="E349" s="257" t="s">
        <v>174</v>
      </c>
      <c r="F349" s="218" t="s">
        <v>175</v>
      </c>
      <c r="G349" s="219" t="s">
        <v>176</v>
      </c>
      <c r="H349" s="189" t="s">
        <v>933</v>
      </c>
      <c r="I349" s="214">
        <v>44032</v>
      </c>
      <c r="J349" s="258">
        <v>44029</v>
      </c>
      <c r="K349" s="255" t="s">
        <v>994</v>
      </c>
      <c r="L349" s="255">
        <v>94031090</v>
      </c>
      <c r="M349" s="9" t="s">
        <v>178</v>
      </c>
      <c r="N349" s="191" t="s">
        <v>526</v>
      </c>
      <c r="O349" s="215">
        <v>1</v>
      </c>
      <c r="P349" s="261">
        <v>3100</v>
      </c>
      <c r="Q349" s="102">
        <v>2750</v>
      </c>
      <c r="R349" s="260">
        <v>0</v>
      </c>
      <c r="S349" s="260">
        <v>0</v>
      </c>
      <c r="T349" s="260">
        <v>0</v>
      </c>
      <c r="U349" s="261">
        <v>3100</v>
      </c>
    </row>
    <row r="350" spans="1:21">
      <c r="A350" s="251">
        <v>349</v>
      </c>
      <c r="B350" s="213" t="s">
        <v>994</v>
      </c>
      <c r="C350" s="213" t="s">
        <v>994</v>
      </c>
      <c r="D350" s="213" t="s">
        <v>994</v>
      </c>
      <c r="E350" s="257" t="s">
        <v>174</v>
      </c>
      <c r="F350" s="218" t="s">
        <v>175</v>
      </c>
      <c r="G350" s="219" t="s">
        <v>176</v>
      </c>
      <c r="H350" s="189" t="s">
        <v>934</v>
      </c>
      <c r="I350" s="214">
        <v>44032</v>
      </c>
      <c r="J350" s="258">
        <v>44029</v>
      </c>
      <c r="K350" s="255" t="s">
        <v>994</v>
      </c>
      <c r="L350" s="255">
        <v>94031090</v>
      </c>
      <c r="M350" s="9" t="s">
        <v>178</v>
      </c>
      <c r="N350" s="191" t="s">
        <v>527</v>
      </c>
      <c r="O350" s="215">
        <v>1</v>
      </c>
      <c r="P350" s="261">
        <v>3100</v>
      </c>
      <c r="Q350" s="102">
        <v>2750</v>
      </c>
      <c r="R350" s="260">
        <v>0</v>
      </c>
      <c r="S350" s="260">
        <v>0</v>
      </c>
      <c r="T350" s="260">
        <v>0</v>
      </c>
      <c r="U350" s="261">
        <v>3100</v>
      </c>
    </row>
    <row r="351" spans="1:21">
      <c r="A351" s="189">
        <v>350</v>
      </c>
      <c r="B351" s="213" t="s">
        <v>994</v>
      </c>
      <c r="C351" s="213" t="s">
        <v>994</v>
      </c>
      <c r="D351" s="213" t="s">
        <v>994</v>
      </c>
      <c r="E351" s="257" t="s">
        <v>174</v>
      </c>
      <c r="F351" s="218" t="s">
        <v>175</v>
      </c>
      <c r="G351" s="219" t="s">
        <v>176</v>
      </c>
      <c r="H351" s="189" t="s">
        <v>935</v>
      </c>
      <c r="I351" s="214">
        <v>44032</v>
      </c>
      <c r="J351" s="258">
        <v>44029</v>
      </c>
      <c r="K351" s="255" t="s">
        <v>994</v>
      </c>
      <c r="L351" s="255">
        <v>94031090</v>
      </c>
      <c r="M351" s="9" t="s">
        <v>178</v>
      </c>
      <c r="N351" s="191" t="s">
        <v>528</v>
      </c>
      <c r="O351" s="215">
        <v>1</v>
      </c>
      <c r="P351" s="261">
        <v>3100</v>
      </c>
      <c r="Q351" s="102">
        <v>2750</v>
      </c>
      <c r="R351" s="260">
        <v>0</v>
      </c>
      <c r="S351" s="260">
        <v>0</v>
      </c>
      <c r="T351" s="260">
        <v>0</v>
      </c>
      <c r="U351" s="261">
        <v>3100</v>
      </c>
    </row>
    <row r="352" spans="1:21">
      <c r="A352" s="189">
        <v>351</v>
      </c>
      <c r="B352" s="213" t="s">
        <v>994</v>
      </c>
      <c r="C352" s="213" t="s">
        <v>994</v>
      </c>
      <c r="D352" s="213" t="s">
        <v>994</v>
      </c>
      <c r="E352" s="257" t="s">
        <v>174</v>
      </c>
      <c r="F352" s="218" t="s">
        <v>175</v>
      </c>
      <c r="G352" s="219" t="s">
        <v>176</v>
      </c>
      <c r="H352" s="189" t="s">
        <v>936</v>
      </c>
      <c r="I352" s="214">
        <v>44032</v>
      </c>
      <c r="J352" s="258">
        <v>44029</v>
      </c>
      <c r="K352" s="255" t="s">
        <v>994</v>
      </c>
      <c r="L352" s="255">
        <v>94031090</v>
      </c>
      <c r="M352" s="9" t="s">
        <v>178</v>
      </c>
      <c r="N352" s="191" t="s">
        <v>529</v>
      </c>
      <c r="O352" s="215">
        <v>1</v>
      </c>
      <c r="P352" s="261">
        <v>3100</v>
      </c>
      <c r="Q352" s="102">
        <v>2750</v>
      </c>
      <c r="R352" s="260">
        <v>0</v>
      </c>
      <c r="S352" s="260">
        <v>0</v>
      </c>
      <c r="T352" s="260">
        <v>0</v>
      </c>
      <c r="U352" s="261">
        <v>3100</v>
      </c>
    </row>
    <row r="353" spans="1:21">
      <c r="A353" s="189">
        <v>352</v>
      </c>
      <c r="B353" s="213" t="s">
        <v>994</v>
      </c>
      <c r="C353" s="213" t="s">
        <v>994</v>
      </c>
      <c r="D353" s="213" t="s">
        <v>994</v>
      </c>
      <c r="E353" s="257" t="s">
        <v>174</v>
      </c>
      <c r="F353" s="218" t="s">
        <v>175</v>
      </c>
      <c r="G353" s="219" t="s">
        <v>176</v>
      </c>
      <c r="H353" s="189" t="s">
        <v>937</v>
      </c>
      <c r="I353" s="214">
        <v>44032</v>
      </c>
      <c r="J353" s="258">
        <v>44029</v>
      </c>
      <c r="K353" s="255" t="s">
        <v>994</v>
      </c>
      <c r="L353" s="255">
        <v>94031090</v>
      </c>
      <c r="M353" s="9" t="s">
        <v>178</v>
      </c>
      <c r="N353" s="191" t="s">
        <v>530</v>
      </c>
      <c r="O353" s="215">
        <v>1</v>
      </c>
      <c r="P353" s="261">
        <v>3100</v>
      </c>
      <c r="Q353" s="102">
        <v>2750</v>
      </c>
      <c r="R353" s="260">
        <v>0</v>
      </c>
      <c r="S353" s="260">
        <v>0</v>
      </c>
      <c r="T353" s="260">
        <v>0</v>
      </c>
      <c r="U353" s="261">
        <v>3100</v>
      </c>
    </row>
    <row r="354" spans="1:21">
      <c r="A354" s="256">
        <v>353</v>
      </c>
      <c r="B354" s="213" t="s">
        <v>994</v>
      </c>
      <c r="C354" s="213" t="s">
        <v>994</v>
      </c>
      <c r="D354" s="213" t="s">
        <v>994</v>
      </c>
      <c r="E354" s="257" t="s">
        <v>174</v>
      </c>
      <c r="F354" s="218" t="s">
        <v>175</v>
      </c>
      <c r="G354" s="219" t="s">
        <v>176</v>
      </c>
      <c r="H354" s="189" t="s">
        <v>938</v>
      </c>
      <c r="I354" s="214">
        <v>44032</v>
      </c>
      <c r="J354" s="258">
        <v>44029</v>
      </c>
      <c r="K354" s="255" t="s">
        <v>994</v>
      </c>
      <c r="L354" s="255">
        <v>94031090</v>
      </c>
      <c r="M354" s="9" t="s">
        <v>178</v>
      </c>
      <c r="N354" s="191" t="s">
        <v>531</v>
      </c>
      <c r="O354" s="215">
        <v>1</v>
      </c>
      <c r="P354" s="261">
        <v>3100</v>
      </c>
      <c r="Q354" s="102">
        <v>2750</v>
      </c>
      <c r="R354" s="260">
        <v>0</v>
      </c>
      <c r="S354" s="260">
        <v>0</v>
      </c>
      <c r="T354" s="260">
        <v>0</v>
      </c>
      <c r="U354" s="261">
        <v>3100</v>
      </c>
    </row>
    <row r="355" spans="1:21">
      <c r="A355" s="251">
        <v>354</v>
      </c>
      <c r="B355" s="213" t="s">
        <v>994</v>
      </c>
      <c r="C355" s="213" t="s">
        <v>994</v>
      </c>
      <c r="D355" s="213" t="s">
        <v>994</v>
      </c>
      <c r="E355" s="257" t="s">
        <v>174</v>
      </c>
      <c r="F355" s="218" t="s">
        <v>175</v>
      </c>
      <c r="G355" s="219" t="s">
        <v>176</v>
      </c>
      <c r="H355" s="189" t="s">
        <v>939</v>
      </c>
      <c r="I355" s="214">
        <v>44032</v>
      </c>
      <c r="J355" s="258">
        <v>44029</v>
      </c>
      <c r="K355" s="255" t="s">
        <v>994</v>
      </c>
      <c r="L355" s="255">
        <v>94031090</v>
      </c>
      <c r="M355" s="9" t="s">
        <v>178</v>
      </c>
      <c r="N355" s="191" t="s">
        <v>532</v>
      </c>
      <c r="O355" s="215">
        <v>1</v>
      </c>
      <c r="P355" s="261">
        <v>3100</v>
      </c>
      <c r="Q355" s="102">
        <v>2750</v>
      </c>
      <c r="R355" s="260">
        <v>0</v>
      </c>
      <c r="S355" s="260">
        <v>0</v>
      </c>
      <c r="T355" s="260">
        <v>0</v>
      </c>
      <c r="U355" s="261">
        <v>3100</v>
      </c>
    </row>
    <row r="356" spans="1:21">
      <c r="A356" s="251">
        <v>355</v>
      </c>
      <c r="B356" s="213" t="s">
        <v>994</v>
      </c>
      <c r="C356" s="213" t="s">
        <v>994</v>
      </c>
      <c r="D356" s="213" t="s">
        <v>994</v>
      </c>
      <c r="E356" s="257" t="s">
        <v>174</v>
      </c>
      <c r="F356" s="218" t="s">
        <v>175</v>
      </c>
      <c r="G356" s="219" t="s">
        <v>176</v>
      </c>
      <c r="H356" s="189" t="s">
        <v>940</v>
      </c>
      <c r="I356" s="214">
        <v>44032</v>
      </c>
      <c r="J356" s="258">
        <v>44029</v>
      </c>
      <c r="K356" s="255" t="s">
        <v>994</v>
      </c>
      <c r="L356" s="255">
        <v>94031090</v>
      </c>
      <c r="M356" s="9" t="s">
        <v>178</v>
      </c>
      <c r="N356" s="191" t="s">
        <v>533</v>
      </c>
      <c r="O356" s="215">
        <v>1</v>
      </c>
      <c r="P356" s="261">
        <v>3100</v>
      </c>
      <c r="Q356" s="102">
        <v>2750</v>
      </c>
      <c r="R356" s="260">
        <v>0</v>
      </c>
      <c r="S356" s="260">
        <v>0</v>
      </c>
      <c r="T356" s="260">
        <v>0</v>
      </c>
      <c r="U356" s="261">
        <v>3100</v>
      </c>
    </row>
    <row r="357" spans="1:21">
      <c r="A357" s="189">
        <v>356</v>
      </c>
      <c r="B357" s="213" t="s">
        <v>994</v>
      </c>
      <c r="C357" s="213" t="s">
        <v>994</v>
      </c>
      <c r="D357" s="213" t="s">
        <v>994</v>
      </c>
      <c r="E357" s="257" t="s">
        <v>174</v>
      </c>
      <c r="F357" s="218" t="s">
        <v>175</v>
      </c>
      <c r="G357" s="219" t="s">
        <v>176</v>
      </c>
      <c r="H357" s="189" t="s">
        <v>941</v>
      </c>
      <c r="I357" s="214">
        <v>44032</v>
      </c>
      <c r="J357" s="258">
        <v>44029</v>
      </c>
      <c r="K357" s="255" t="s">
        <v>994</v>
      </c>
      <c r="L357" s="255">
        <v>94031090</v>
      </c>
      <c r="M357" s="9" t="s">
        <v>178</v>
      </c>
      <c r="N357" s="191" t="s">
        <v>534</v>
      </c>
      <c r="O357" s="215">
        <v>1</v>
      </c>
      <c r="P357" s="261">
        <v>3100</v>
      </c>
      <c r="Q357" s="102">
        <v>2750</v>
      </c>
      <c r="R357" s="260">
        <v>0</v>
      </c>
      <c r="S357" s="260">
        <v>0</v>
      </c>
      <c r="T357" s="260">
        <v>0</v>
      </c>
      <c r="U357" s="261">
        <v>3100</v>
      </c>
    </row>
    <row r="358" spans="1:21">
      <c r="A358" s="189">
        <v>357</v>
      </c>
      <c r="B358" s="213" t="s">
        <v>994</v>
      </c>
      <c r="C358" s="213" t="s">
        <v>994</v>
      </c>
      <c r="D358" s="213" t="s">
        <v>994</v>
      </c>
      <c r="E358" s="257" t="s">
        <v>174</v>
      </c>
      <c r="F358" s="218" t="s">
        <v>175</v>
      </c>
      <c r="G358" s="219" t="s">
        <v>176</v>
      </c>
      <c r="H358" s="189" t="s">
        <v>942</v>
      </c>
      <c r="I358" s="214">
        <v>44032</v>
      </c>
      <c r="J358" s="258">
        <v>44029</v>
      </c>
      <c r="K358" s="255" t="s">
        <v>994</v>
      </c>
      <c r="L358" s="255">
        <v>94031090</v>
      </c>
      <c r="M358" s="9" t="s">
        <v>178</v>
      </c>
      <c r="N358" s="191" t="s">
        <v>535</v>
      </c>
      <c r="O358" s="215">
        <v>1</v>
      </c>
      <c r="P358" s="261">
        <v>3100</v>
      </c>
      <c r="Q358" s="102">
        <v>2750</v>
      </c>
      <c r="R358" s="260">
        <v>0</v>
      </c>
      <c r="S358" s="260">
        <v>0</v>
      </c>
      <c r="T358" s="260">
        <v>0</v>
      </c>
      <c r="U358" s="261">
        <v>3100</v>
      </c>
    </row>
    <row r="359" spans="1:21">
      <c r="A359" s="189">
        <v>358</v>
      </c>
      <c r="B359" s="213" t="s">
        <v>994</v>
      </c>
      <c r="C359" s="213" t="s">
        <v>994</v>
      </c>
      <c r="D359" s="213" t="s">
        <v>994</v>
      </c>
      <c r="E359" s="257" t="s">
        <v>174</v>
      </c>
      <c r="F359" s="218" t="s">
        <v>175</v>
      </c>
      <c r="G359" s="219" t="s">
        <v>176</v>
      </c>
      <c r="H359" s="189" t="s">
        <v>943</v>
      </c>
      <c r="I359" s="214">
        <v>44032</v>
      </c>
      <c r="J359" s="258">
        <v>44029</v>
      </c>
      <c r="K359" s="255" t="s">
        <v>994</v>
      </c>
      <c r="L359" s="255">
        <v>94031090</v>
      </c>
      <c r="M359" s="9" t="s">
        <v>178</v>
      </c>
      <c r="N359" s="191" t="s">
        <v>536</v>
      </c>
      <c r="O359" s="215">
        <v>1</v>
      </c>
      <c r="P359" s="261">
        <v>3100</v>
      </c>
      <c r="Q359" s="102">
        <v>2750</v>
      </c>
      <c r="R359" s="260">
        <v>0</v>
      </c>
      <c r="S359" s="260">
        <v>0</v>
      </c>
      <c r="T359" s="260">
        <v>0</v>
      </c>
      <c r="U359" s="261">
        <v>3100</v>
      </c>
    </row>
    <row r="360" spans="1:21">
      <c r="A360" s="256">
        <v>359</v>
      </c>
      <c r="B360" s="213" t="s">
        <v>994</v>
      </c>
      <c r="C360" s="213" t="s">
        <v>994</v>
      </c>
      <c r="D360" s="213" t="s">
        <v>994</v>
      </c>
      <c r="E360" s="257" t="s">
        <v>174</v>
      </c>
      <c r="F360" s="218" t="s">
        <v>175</v>
      </c>
      <c r="G360" s="219" t="s">
        <v>176</v>
      </c>
      <c r="H360" s="189" t="s">
        <v>944</v>
      </c>
      <c r="I360" s="214">
        <v>44032</v>
      </c>
      <c r="J360" s="258">
        <v>44029</v>
      </c>
      <c r="K360" s="255" t="s">
        <v>994</v>
      </c>
      <c r="L360" s="255">
        <v>94031090</v>
      </c>
      <c r="M360" s="9" t="s">
        <v>178</v>
      </c>
      <c r="N360" s="191" t="s">
        <v>537</v>
      </c>
      <c r="O360" s="215">
        <v>1</v>
      </c>
      <c r="P360" s="261">
        <v>3100</v>
      </c>
      <c r="Q360" s="102">
        <v>2750</v>
      </c>
      <c r="R360" s="260">
        <v>0</v>
      </c>
      <c r="S360" s="260">
        <v>0</v>
      </c>
      <c r="T360" s="260">
        <v>0</v>
      </c>
      <c r="U360" s="261">
        <v>3100</v>
      </c>
    </row>
    <row r="361" spans="1:21">
      <c r="A361" s="251">
        <v>360</v>
      </c>
      <c r="B361" s="213" t="s">
        <v>994</v>
      </c>
      <c r="C361" s="213" t="s">
        <v>994</v>
      </c>
      <c r="D361" s="213" t="s">
        <v>994</v>
      </c>
      <c r="E361" s="257" t="s">
        <v>174</v>
      </c>
      <c r="F361" s="218" t="s">
        <v>175</v>
      </c>
      <c r="G361" s="219" t="s">
        <v>176</v>
      </c>
      <c r="H361" s="189" t="s">
        <v>945</v>
      </c>
      <c r="I361" s="214">
        <v>44032</v>
      </c>
      <c r="J361" s="258">
        <v>44029</v>
      </c>
      <c r="K361" s="255" t="s">
        <v>994</v>
      </c>
      <c r="L361" s="255">
        <v>94031090</v>
      </c>
      <c r="M361" s="9" t="s">
        <v>178</v>
      </c>
      <c r="N361" s="191" t="s">
        <v>538</v>
      </c>
      <c r="O361" s="215">
        <v>1</v>
      </c>
      <c r="P361" s="261">
        <v>3100</v>
      </c>
      <c r="Q361" s="102">
        <v>2750</v>
      </c>
      <c r="R361" s="260">
        <v>0</v>
      </c>
      <c r="S361" s="260">
        <v>0</v>
      </c>
      <c r="T361" s="260">
        <v>0</v>
      </c>
      <c r="U361" s="261">
        <v>3100</v>
      </c>
    </row>
    <row r="362" spans="1:21">
      <c r="A362" s="251">
        <v>361</v>
      </c>
      <c r="B362" s="213" t="s">
        <v>994</v>
      </c>
      <c r="C362" s="213" t="s">
        <v>994</v>
      </c>
      <c r="D362" s="213" t="s">
        <v>994</v>
      </c>
      <c r="E362" s="257" t="s">
        <v>174</v>
      </c>
      <c r="F362" s="218" t="s">
        <v>175</v>
      </c>
      <c r="G362" s="219" t="s">
        <v>176</v>
      </c>
      <c r="H362" s="189" t="s">
        <v>946</v>
      </c>
      <c r="I362" s="214">
        <v>44032</v>
      </c>
      <c r="J362" s="258">
        <v>44029</v>
      </c>
      <c r="K362" s="255" t="s">
        <v>994</v>
      </c>
      <c r="L362" s="255">
        <v>94031090</v>
      </c>
      <c r="M362" s="9" t="s">
        <v>178</v>
      </c>
      <c r="N362" s="191" t="s">
        <v>539</v>
      </c>
      <c r="O362" s="215">
        <v>1</v>
      </c>
      <c r="P362" s="261">
        <v>3100</v>
      </c>
      <c r="Q362" s="102">
        <v>2750</v>
      </c>
      <c r="R362" s="260">
        <v>0</v>
      </c>
      <c r="S362" s="260">
        <v>0</v>
      </c>
      <c r="T362" s="260">
        <v>0</v>
      </c>
      <c r="U362" s="261">
        <v>3100</v>
      </c>
    </row>
    <row r="363" spans="1:21">
      <c r="A363" s="189">
        <v>362</v>
      </c>
      <c r="B363" s="213" t="s">
        <v>994</v>
      </c>
      <c r="C363" s="213" t="s">
        <v>994</v>
      </c>
      <c r="D363" s="213" t="s">
        <v>994</v>
      </c>
      <c r="E363" s="257" t="s">
        <v>174</v>
      </c>
      <c r="F363" s="218" t="s">
        <v>175</v>
      </c>
      <c r="G363" s="219" t="s">
        <v>176</v>
      </c>
      <c r="H363" s="189" t="s">
        <v>947</v>
      </c>
      <c r="I363" s="214">
        <v>44032</v>
      </c>
      <c r="J363" s="258">
        <v>44029</v>
      </c>
      <c r="K363" s="255" t="s">
        <v>994</v>
      </c>
      <c r="L363" s="255">
        <v>94031090</v>
      </c>
      <c r="M363" s="9" t="s">
        <v>178</v>
      </c>
      <c r="N363" s="191" t="s">
        <v>540</v>
      </c>
      <c r="O363" s="215">
        <v>1</v>
      </c>
      <c r="P363" s="261">
        <v>3100</v>
      </c>
      <c r="Q363" s="102">
        <v>2750</v>
      </c>
      <c r="R363" s="260">
        <v>0</v>
      </c>
      <c r="S363" s="260">
        <v>0</v>
      </c>
      <c r="T363" s="260">
        <v>0</v>
      </c>
      <c r="U363" s="261">
        <v>3100</v>
      </c>
    </row>
    <row r="364" spans="1:21">
      <c r="A364" s="189">
        <v>363</v>
      </c>
      <c r="B364" s="213" t="s">
        <v>994</v>
      </c>
      <c r="C364" s="213" t="s">
        <v>994</v>
      </c>
      <c r="D364" s="213" t="s">
        <v>994</v>
      </c>
      <c r="E364" s="257" t="s">
        <v>174</v>
      </c>
      <c r="F364" s="218" t="s">
        <v>175</v>
      </c>
      <c r="G364" s="219" t="s">
        <v>176</v>
      </c>
      <c r="H364" s="189" t="s">
        <v>948</v>
      </c>
      <c r="I364" s="214">
        <v>44032</v>
      </c>
      <c r="J364" s="258">
        <v>44029</v>
      </c>
      <c r="K364" s="255" t="s">
        <v>994</v>
      </c>
      <c r="L364" s="255">
        <v>94031090</v>
      </c>
      <c r="M364" s="9" t="s">
        <v>178</v>
      </c>
      <c r="N364" s="191" t="s">
        <v>541</v>
      </c>
      <c r="O364" s="215">
        <v>1</v>
      </c>
      <c r="P364" s="261">
        <v>3100</v>
      </c>
      <c r="Q364" s="102">
        <v>2750</v>
      </c>
      <c r="R364" s="260">
        <v>0</v>
      </c>
      <c r="S364" s="260">
        <v>0</v>
      </c>
      <c r="T364" s="260">
        <v>0</v>
      </c>
      <c r="U364" s="261">
        <v>3100</v>
      </c>
    </row>
    <row r="365" spans="1:21">
      <c r="A365" s="189">
        <v>364</v>
      </c>
      <c r="B365" s="213" t="s">
        <v>994</v>
      </c>
      <c r="C365" s="213" t="s">
        <v>994</v>
      </c>
      <c r="D365" s="213" t="s">
        <v>994</v>
      </c>
      <c r="E365" s="257" t="s">
        <v>174</v>
      </c>
      <c r="F365" s="218" t="s">
        <v>175</v>
      </c>
      <c r="G365" s="219" t="s">
        <v>176</v>
      </c>
      <c r="H365" s="189" t="s">
        <v>949</v>
      </c>
      <c r="I365" s="214">
        <v>44032</v>
      </c>
      <c r="J365" s="258">
        <v>44029</v>
      </c>
      <c r="K365" s="255" t="s">
        <v>994</v>
      </c>
      <c r="L365" s="255">
        <v>94031090</v>
      </c>
      <c r="M365" s="9" t="s">
        <v>178</v>
      </c>
      <c r="N365" s="191" t="s">
        <v>542</v>
      </c>
      <c r="O365" s="215">
        <v>1</v>
      </c>
      <c r="P365" s="261">
        <v>3100</v>
      </c>
      <c r="Q365" s="102">
        <v>2750</v>
      </c>
      <c r="R365" s="260">
        <v>0</v>
      </c>
      <c r="S365" s="260">
        <v>0</v>
      </c>
      <c r="T365" s="260">
        <v>0</v>
      </c>
      <c r="U365" s="261">
        <v>3100</v>
      </c>
    </row>
    <row r="366" spans="1:21">
      <c r="A366" s="256">
        <v>365</v>
      </c>
      <c r="B366" s="213" t="s">
        <v>994</v>
      </c>
      <c r="C366" s="213" t="s">
        <v>994</v>
      </c>
      <c r="D366" s="213" t="s">
        <v>994</v>
      </c>
      <c r="E366" s="257" t="s">
        <v>174</v>
      </c>
      <c r="F366" s="218" t="s">
        <v>175</v>
      </c>
      <c r="G366" s="219" t="s">
        <v>176</v>
      </c>
      <c r="H366" s="189" t="s">
        <v>950</v>
      </c>
      <c r="I366" s="214">
        <v>44032</v>
      </c>
      <c r="J366" s="258">
        <v>44029</v>
      </c>
      <c r="K366" s="255" t="s">
        <v>994</v>
      </c>
      <c r="L366" s="255">
        <v>94031090</v>
      </c>
      <c r="M366" s="9" t="s">
        <v>178</v>
      </c>
      <c r="N366" s="191" t="s">
        <v>543</v>
      </c>
      <c r="O366" s="215">
        <v>1</v>
      </c>
      <c r="P366" s="261">
        <v>3100</v>
      </c>
      <c r="Q366" s="102">
        <v>2750</v>
      </c>
      <c r="R366" s="260">
        <v>0</v>
      </c>
      <c r="S366" s="260">
        <v>0</v>
      </c>
      <c r="T366" s="260">
        <v>0</v>
      </c>
      <c r="U366" s="261">
        <v>3100</v>
      </c>
    </row>
    <row r="367" spans="1:21">
      <c r="A367" s="251">
        <v>366</v>
      </c>
      <c r="B367" s="213" t="s">
        <v>994</v>
      </c>
      <c r="C367" s="213" t="s">
        <v>994</v>
      </c>
      <c r="D367" s="213" t="s">
        <v>994</v>
      </c>
      <c r="E367" s="257" t="s">
        <v>174</v>
      </c>
      <c r="F367" s="218" t="s">
        <v>175</v>
      </c>
      <c r="G367" s="219" t="s">
        <v>176</v>
      </c>
      <c r="H367" s="189" t="s">
        <v>951</v>
      </c>
      <c r="I367" s="214">
        <v>44032</v>
      </c>
      <c r="J367" s="258">
        <v>44029</v>
      </c>
      <c r="K367" s="255" t="s">
        <v>994</v>
      </c>
      <c r="L367" s="255">
        <v>94031090</v>
      </c>
      <c r="M367" s="9" t="s">
        <v>178</v>
      </c>
      <c r="N367" s="191" t="s">
        <v>544</v>
      </c>
      <c r="O367" s="215">
        <v>1</v>
      </c>
      <c r="P367" s="261">
        <v>3100</v>
      </c>
      <c r="Q367" s="102">
        <v>2750</v>
      </c>
      <c r="R367" s="260">
        <v>0</v>
      </c>
      <c r="S367" s="260">
        <v>0</v>
      </c>
      <c r="T367" s="260">
        <v>0</v>
      </c>
      <c r="U367" s="261">
        <v>3100</v>
      </c>
    </row>
    <row r="368" spans="1:21">
      <c r="A368" s="251">
        <v>367</v>
      </c>
      <c r="B368" s="213" t="s">
        <v>994</v>
      </c>
      <c r="C368" s="213" t="s">
        <v>994</v>
      </c>
      <c r="D368" s="213" t="s">
        <v>994</v>
      </c>
      <c r="E368" s="257" t="s">
        <v>174</v>
      </c>
      <c r="F368" s="218" t="s">
        <v>175</v>
      </c>
      <c r="G368" s="219" t="s">
        <v>176</v>
      </c>
      <c r="H368" s="189" t="s">
        <v>952</v>
      </c>
      <c r="I368" s="214">
        <v>44032</v>
      </c>
      <c r="J368" s="258">
        <v>44029</v>
      </c>
      <c r="K368" s="255" t="s">
        <v>994</v>
      </c>
      <c r="L368" s="255">
        <v>94031090</v>
      </c>
      <c r="M368" s="9" t="s">
        <v>178</v>
      </c>
      <c r="N368" s="191" t="s">
        <v>545</v>
      </c>
      <c r="O368" s="215">
        <v>1</v>
      </c>
      <c r="P368" s="261">
        <v>3100</v>
      </c>
      <c r="Q368" s="102">
        <v>2750</v>
      </c>
      <c r="R368" s="260">
        <v>0</v>
      </c>
      <c r="S368" s="260">
        <v>0</v>
      </c>
      <c r="T368" s="260">
        <v>0</v>
      </c>
      <c r="U368" s="261">
        <v>3100</v>
      </c>
    </row>
    <row r="369" spans="1:21">
      <c r="A369" s="189">
        <v>368</v>
      </c>
      <c r="B369" s="213" t="s">
        <v>994</v>
      </c>
      <c r="C369" s="213" t="s">
        <v>994</v>
      </c>
      <c r="D369" s="213" t="s">
        <v>994</v>
      </c>
      <c r="E369" s="257" t="s">
        <v>174</v>
      </c>
      <c r="F369" s="218" t="s">
        <v>175</v>
      </c>
      <c r="G369" s="219" t="s">
        <v>176</v>
      </c>
      <c r="H369" s="189" t="s">
        <v>953</v>
      </c>
      <c r="I369" s="214">
        <v>44032</v>
      </c>
      <c r="J369" s="258">
        <v>44029</v>
      </c>
      <c r="K369" s="255" t="s">
        <v>994</v>
      </c>
      <c r="L369" s="255">
        <v>94031090</v>
      </c>
      <c r="M369" s="9" t="s">
        <v>178</v>
      </c>
      <c r="N369" s="191" t="s">
        <v>546</v>
      </c>
      <c r="O369" s="215">
        <v>1</v>
      </c>
      <c r="P369" s="261">
        <v>3100</v>
      </c>
      <c r="Q369" s="102">
        <v>2750</v>
      </c>
      <c r="R369" s="260">
        <v>0</v>
      </c>
      <c r="S369" s="260">
        <v>0</v>
      </c>
      <c r="T369" s="260">
        <v>0</v>
      </c>
      <c r="U369" s="261">
        <v>3100</v>
      </c>
    </row>
    <row r="370" spans="1:21">
      <c r="A370" s="189">
        <v>369</v>
      </c>
      <c r="B370" s="213" t="s">
        <v>994</v>
      </c>
      <c r="C370" s="213" t="s">
        <v>994</v>
      </c>
      <c r="D370" s="213" t="s">
        <v>994</v>
      </c>
      <c r="E370" s="257" t="s">
        <v>174</v>
      </c>
      <c r="F370" s="218" t="s">
        <v>175</v>
      </c>
      <c r="G370" s="219" t="s">
        <v>176</v>
      </c>
      <c r="H370" s="189" t="s">
        <v>954</v>
      </c>
      <c r="I370" s="214">
        <v>44032</v>
      </c>
      <c r="J370" s="258">
        <v>44029</v>
      </c>
      <c r="K370" s="255" t="s">
        <v>994</v>
      </c>
      <c r="L370" s="255">
        <v>94031090</v>
      </c>
      <c r="M370" s="9" t="s">
        <v>178</v>
      </c>
      <c r="N370" s="191" t="s">
        <v>547</v>
      </c>
      <c r="O370" s="215">
        <v>1</v>
      </c>
      <c r="P370" s="261">
        <v>3100</v>
      </c>
      <c r="Q370" s="102">
        <v>2750</v>
      </c>
      <c r="R370" s="260">
        <v>0</v>
      </c>
      <c r="S370" s="260">
        <v>0</v>
      </c>
      <c r="T370" s="260">
        <v>0</v>
      </c>
      <c r="U370" s="261">
        <v>3100</v>
      </c>
    </row>
    <row r="371" spans="1:21">
      <c r="A371" s="189">
        <v>370</v>
      </c>
      <c r="B371" s="213" t="s">
        <v>994</v>
      </c>
      <c r="C371" s="213" t="s">
        <v>994</v>
      </c>
      <c r="D371" s="213" t="s">
        <v>994</v>
      </c>
      <c r="E371" s="257" t="s">
        <v>174</v>
      </c>
      <c r="F371" s="218" t="s">
        <v>175</v>
      </c>
      <c r="G371" s="219" t="s">
        <v>176</v>
      </c>
      <c r="H371" s="189" t="s">
        <v>955</v>
      </c>
      <c r="I371" s="214">
        <v>44032</v>
      </c>
      <c r="J371" s="258">
        <v>44029</v>
      </c>
      <c r="K371" s="255" t="s">
        <v>994</v>
      </c>
      <c r="L371" s="255">
        <v>94031090</v>
      </c>
      <c r="M371" s="9" t="s">
        <v>178</v>
      </c>
      <c r="N371" s="191" t="s">
        <v>548</v>
      </c>
      <c r="O371" s="215">
        <v>1</v>
      </c>
      <c r="P371" s="261">
        <v>3100</v>
      </c>
      <c r="Q371" s="102">
        <v>2750</v>
      </c>
      <c r="R371" s="260">
        <v>0</v>
      </c>
      <c r="S371" s="260">
        <v>0</v>
      </c>
      <c r="T371" s="260">
        <v>0</v>
      </c>
      <c r="U371" s="261">
        <v>3100</v>
      </c>
    </row>
    <row r="372" spans="1:21">
      <c r="A372" s="256">
        <v>371</v>
      </c>
      <c r="B372" s="213" t="s">
        <v>994</v>
      </c>
      <c r="C372" s="213" t="s">
        <v>994</v>
      </c>
      <c r="D372" s="213" t="s">
        <v>994</v>
      </c>
      <c r="E372" s="257" t="s">
        <v>174</v>
      </c>
      <c r="F372" s="218" t="s">
        <v>175</v>
      </c>
      <c r="G372" s="219" t="s">
        <v>176</v>
      </c>
      <c r="H372" s="189" t="s">
        <v>956</v>
      </c>
      <c r="I372" s="214">
        <v>44032</v>
      </c>
      <c r="J372" s="258">
        <v>44029</v>
      </c>
      <c r="K372" s="255" t="s">
        <v>994</v>
      </c>
      <c r="L372" s="255">
        <v>94031090</v>
      </c>
      <c r="M372" s="9" t="s">
        <v>178</v>
      </c>
      <c r="N372" s="191" t="s">
        <v>549</v>
      </c>
      <c r="O372" s="215">
        <v>1</v>
      </c>
      <c r="P372" s="261">
        <v>3100</v>
      </c>
      <c r="Q372" s="102">
        <v>2750</v>
      </c>
      <c r="R372" s="260">
        <v>0</v>
      </c>
      <c r="S372" s="260">
        <v>0</v>
      </c>
      <c r="T372" s="260">
        <v>0</v>
      </c>
      <c r="U372" s="261">
        <v>3100</v>
      </c>
    </row>
    <row r="373" spans="1:21">
      <c r="A373" s="251">
        <v>372</v>
      </c>
      <c r="B373" s="213" t="s">
        <v>994</v>
      </c>
      <c r="C373" s="213" t="s">
        <v>994</v>
      </c>
      <c r="D373" s="213" t="s">
        <v>994</v>
      </c>
      <c r="E373" s="257" t="s">
        <v>174</v>
      </c>
      <c r="F373" s="218" t="s">
        <v>175</v>
      </c>
      <c r="G373" s="219" t="s">
        <v>176</v>
      </c>
      <c r="H373" s="189" t="s">
        <v>957</v>
      </c>
      <c r="I373" s="214">
        <v>44032</v>
      </c>
      <c r="J373" s="258">
        <v>44029</v>
      </c>
      <c r="K373" s="255" t="s">
        <v>994</v>
      </c>
      <c r="L373" s="255">
        <v>94031090</v>
      </c>
      <c r="M373" s="9" t="s">
        <v>178</v>
      </c>
      <c r="N373" s="191" t="s">
        <v>550</v>
      </c>
      <c r="O373" s="215">
        <v>1</v>
      </c>
      <c r="P373" s="261">
        <v>3100</v>
      </c>
      <c r="Q373" s="102">
        <v>2750</v>
      </c>
      <c r="R373" s="260">
        <v>0</v>
      </c>
      <c r="S373" s="260">
        <v>0</v>
      </c>
      <c r="T373" s="260">
        <v>0</v>
      </c>
      <c r="U373" s="261">
        <v>3100</v>
      </c>
    </row>
    <row r="374" spans="1:21">
      <c r="A374" s="251">
        <v>373</v>
      </c>
      <c r="B374" s="213" t="s">
        <v>994</v>
      </c>
      <c r="C374" s="213" t="s">
        <v>994</v>
      </c>
      <c r="D374" s="213" t="s">
        <v>994</v>
      </c>
      <c r="E374" s="257" t="s">
        <v>174</v>
      </c>
      <c r="F374" s="218" t="s">
        <v>175</v>
      </c>
      <c r="G374" s="219" t="s">
        <v>176</v>
      </c>
      <c r="H374" s="189" t="s">
        <v>958</v>
      </c>
      <c r="I374" s="214">
        <v>44032</v>
      </c>
      <c r="J374" s="258">
        <v>44029</v>
      </c>
      <c r="K374" s="255" t="s">
        <v>994</v>
      </c>
      <c r="L374" s="255">
        <v>94031090</v>
      </c>
      <c r="M374" s="9" t="s">
        <v>178</v>
      </c>
      <c r="N374" s="191" t="s">
        <v>551</v>
      </c>
      <c r="O374" s="215">
        <v>1</v>
      </c>
      <c r="P374" s="261">
        <v>3100</v>
      </c>
      <c r="Q374" s="102">
        <v>2750</v>
      </c>
      <c r="R374" s="260">
        <v>0</v>
      </c>
      <c r="S374" s="260">
        <v>0</v>
      </c>
      <c r="T374" s="260">
        <v>0</v>
      </c>
      <c r="U374" s="261">
        <v>3100</v>
      </c>
    </row>
    <row r="375" spans="1:21">
      <c r="A375" s="189">
        <v>374</v>
      </c>
      <c r="B375" s="213" t="s">
        <v>994</v>
      </c>
      <c r="C375" s="213" t="s">
        <v>994</v>
      </c>
      <c r="D375" s="213" t="s">
        <v>994</v>
      </c>
      <c r="E375" s="257" t="s">
        <v>174</v>
      </c>
      <c r="F375" s="218" t="s">
        <v>175</v>
      </c>
      <c r="G375" s="219" t="s">
        <v>176</v>
      </c>
      <c r="H375" s="189" t="s">
        <v>959</v>
      </c>
      <c r="I375" s="214">
        <v>44032</v>
      </c>
      <c r="J375" s="258">
        <v>44029</v>
      </c>
      <c r="K375" s="255" t="s">
        <v>994</v>
      </c>
      <c r="L375" s="255">
        <v>94031090</v>
      </c>
      <c r="M375" s="9" t="s">
        <v>178</v>
      </c>
      <c r="N375" s="191" t="s">
        <v>552</v>
      </c>
      <c r="O375" s="215">
        <v>1</v>
      </c>
      <c r="P375" s="261">
        <v>3100</v>
      </c>
      <c r="Q375" s="102">
        <v>2750</v>
      </c>
      <c r="R375" s="260">
        <v>0</v>
      </c>
      <c r="S375" s="260">
        <v>0</v>
      </c>
      <c r="T375" s="260">
        <v>0</v>
      </c>
      <c r="U375" s="261">
        <v>3100</v>
      </c>
    </row>
    <row r="376" spans="1:21">
      <c r="A376" s="189">
        <v>375</v>
      </c>
      <c r="B376" s="213" t="s">
        <v>994</v>
      </c>
      <c r="C376" s="213" t="s">
        <v>994</v>
      </c>
      <c r="D376" s="213" t="s">
        <v>994</v>
      </c>
      <c r="E376" s="257" t="s">
        <v>174</v>
      </c>
      <c r="F376" s="218" t="s">
        <v>175</v>
      </c>
      <c r="G376" s="219" t="s">
        <v>176</v>
      </c>
      <c r="H376" s="189" t="s">
        <v>960</v>
      </c>
      <c r="I376" s="214">
        <v>44032</v>
      </c>
      <c r="J376" s="258">
        <v>44029</v>
      </c>
      <c r="K376" s="255" t="s">
        <v>994</v>
      </c>
      <c r="L376" s="255">
        <v>94031090</v>
      </c>
      <c r="M376" s="9" t="s">
        <v>178</v>
      </c>
      <c r="N376" s="191" t="s">
        <v>553</v>
      </c>
      <c r="O376" s="215">
        <v>1</v>
      </c>
      <c r="P376" s="261">
        <v>3100</v>
      </c>
      <c r="Q376" s="102">
        <v>2750</v>
      </c>
      <c r="R376" s="260">
        <v>0</v>
      </c>
      <c r="S376" s="260">
        <v>0</v>
      </c>
      <c r="T376" s="260">
        <v>0</v>
      </c>
      <c r="U376" s="261">
        <v>3100</v>
      </c>
    </row>
    <row r="377" spans="1:21">
      <c r="A377" s="189">
        <v>376</v>
      </c>
      <c r="B377" s="213" t="s">
        <v>994</v>
      </c>
      <c r="C377" s="213" t="s">
        <v>994</v>
      </c>
      <c r="D377" s="213" t="s">
        <v>994</v>
      </c>
      <c r="E377" s="257" t="s">
        <v>174</v>
      </c>
      <c r="F377" s="218" t="s">
        <v>175</v>
      </c>
      <c r="G377" s="219" t="s">
        <v>176</v>
      </c>
      <c r="H377" s="189" t="s">
        <v>961</v>
      </c>
      <c r="I377" s="214">
        <v>44032</v>
      </c>
      <c r="J377" s="258">
        <v>44029</v>
      </c>
      <c r="K377" s="255" t="s">
        <v>994</v>
      </c>
      <c r="L377" s="255">
        <v>94031090</v>
      </c>
      <c r="M377" s="9" t="s">
        <v>178</v>
      </c>
      <c r="N377" s="191" t="s">
        <v>554</v>
      </c>
      <c r="O377" s="215">
        <v>1</v>
      </c>
      <c r="P377" s="261">
        <v>3100</v>
      </c>
      <c r="Q377" s="102">
        <v>2750</v>
      </c>
      <c r="R377" s="260">
        <v>0</v>
      </c>
      <c r="S377" s="260">
        <v>0</v>
      </c>
      <c r="T377" s="260">
        <v>0</v>
      </c>
      <c r="U377" s="261">
        <v>3100</v>
      </c>
    </row>
    <row r="378" spans="1:21">
      <c r="A378" s="256">
        <v>377</v>
      </c>
      <c r="B378" s="213" t="s">
        <v>994</v>
      </c>
      <c r="C378" s="213" t="s">
        <v>994</v>
      </c>
      <c r="D378" s="213" t="s">
        <v>994</v>
      </c>
      <c r="E378" s="257" t="s">
        <v>174</v>
      </c>
      <c r="F378" s="218" t="s">
        <v>175</v>
      </c>
      <c r="G378" s="219" t="s">
        <v>176</v>
      </c>
      <c r="H378" s="189" t="s">
        <v>962</v>
      </c>
      <c r="I378" s="214">
        <v>44032</v>
      </c>
      <c r="J378" s="258">
        <v>44029</v>
      </c>
      <c r="K378" s="255" t="s">
        <v>994</v>
      </c>
      <c r="L378" s="255">
        <v>94031090</v>
      </c>
      <c r="M378" s="9" t="s">
        <v>178</v>
      </c>
      <c r="N378" s="191" t="s">
        <v>555</v>
      </c>
      <c r="O378" s="215">
        <v>1</v>
      </c>
      <c r="P378" s="261">
        <v>3100</v>
      </c>
      <c r="Q378" s="102">
        <v>2750</v>
      </c>
      <c r="R378" s="260">
        <v>0</v>
      </c>
      <c r="S378" s="260">
        <v>0</v>
      </c>
      <c r="T378" s="260">
        <v>0</v>
      </c>
      <c r="U378" s="261">
        <v>3100</v>
      </c>
    </row>
    <row r="379" spans="1:21">
      <c r="A379" s="251">
        <v>378</v>
      </c>
      <c r="B379" s="213" t="s">
        <v>994</v>
      </c>
      <c r="C379" s="213" t="s">
        <v>994</v>
      </c>
      <c r="D379" s="213" t="s">
        <v>994</v>
      </c>
      <c r="E379" s="257" t="s">
        <v>174</v>
      </c>
      <c r="F379" s="218" t="s">
        <v>175</v>
      </c>
      <c r="G379" s="219" t="s">
        <v>176</v>
      </c>
      <c r="H379" s="189" t="s">
        <v>963</v>
      </c>
      <c r="I379" s="214">
        <v>44032</v>
      </c>
      <c r="J379" s="258">
        <v>44029</v>
      </c>
      <c r="K379" s="255" t="s">
        <v>994</v>
      </c>
      <c r="L379" s="255">
        <v>94031090</v>
      </c>
      <c r="M379" s="9" t="s">
        <v>178</v>
      </c>
      <c r="N379" s="191" t="s">
        <v>556</v>
      </c>
      <c r="O379" s="215">
        <v>1</v>
      </c>
      <c r="P379" s="261">
        <v>3100</v>
      </c>
      <c r="Q379" s="102">
        <v>2750</v>
      </c>
      <c r="R379" s="260">
        <v>0</v>
      </c>
      <c r="S379" s="260">
        <v>0</v>
      </c>
      <c r="T379" s="260">
        <v>0</v>
      </c>
      <c r="U379" s="261">
        <v>3100</v>
      </c>
    </row>
    <row r="380" spans="1:21">
      <c r="A380" s="251">
        <v>379</v>
      </c>
      <c r="B380" s="213" t="s">
        <v>994</v>
      </c>
      <c r="C380" s="213" t="s">
        <v>994</v>
      </c>
      <c r="D380" s="213" t="s">
        <v>994</v>
      </c>
      <c r="E380" s="257" t="s">
        <v>174</v>
      </c>
      <c r="F380" s="218" t="s">
        <v>175</v>
      </c>
      <c r="G380" s="219" t="s">
        <v>176</v>
      </c>
      <c r="H380" s="189" t="s">
        <v>964</v>
      </c>
      <c r="I380" s="214">
        <v>44032</v>
      </c>
      <c r="J380" s="258">
        <v>44029</v>
      </c>
      <c r="K380" s="255" t="s">
        <v>994</v>
      </c>
      <c r="L380" s="255">
        <v>94031090</v>
      </c>
      <c r="M380" s="9" t="s">
        <v>178</v>
      </c>
      <c r="N380" s="191" t="s">
        <v>557</v>
      </c>
      <c r="O380" s="215">
        <v>1</v>
      </c>
      <c r="P380" s="261">
        <v>3100</v>
      </c>
      <c r="Q380" s="102">
        <v>2750</v>
      </c>
      <c r="R380" s="260">
        <v>0</v>
      </c>
      <c r="S380" s="260">
        <v>0</v>
      </c>
      <c r="T380" s="260">
        <v>0</v>
      </c>
      <c r="U380" s="261">
        <v>3100</v>
      </c>
    </row>
    <row r="381" spans="1:21">
      <c r="A381" s="189">
        <v>380</v>
      </c>
      <c r="B381" s="213" t="s">
        <v>994</v>
      </c>
      <c r="C381" s="213" t="s">
        <v>994</v>
      </c>
      <c r="D381" s="213" t="s">
        <v>994</v>
      </c>
      <c r="E381" s="257" t="s">
        <v>174</v>
      </c>
      <c r="F381" s="218" t="s">
        <v>175</v>
      </c>
      <c r="G381" s="219" t="s">
        <v>176</v>
      </c>
      <c r="H381" s="189" t="s">
        <v>965</v>
      </c>
      <c r="I381" s="214">
        <v>44032</v>
      </c>
      <c r="J381" s="258">
        <v>44029</v>
      </c>
      <c r="K381" s="255" t="s">
        <v>994</v>
      </c>
      <c r="L381" s="255">
        <v>94031090</v>
      </c>
      <c r="M381" s="9" t="s">
        <v>178</v>
      </c>
      <c r="N381" s="191" t="s">
        <v>558</v>
      </c>
      <c r="O381" s="215">
        <v>1</v>
      </c>
      <c r="P381" s="261">
        <v>3100</v>
      </c>
      <c r="Q381" s="102">
        <v>2750</v>
      </c>
      <c r="R381" s="260">
        <v>0</v>
      </c>
      <c r="S381" s="260">
        <v>0</v>
      </c>
      <c r="T381" s="260">
        <v>0</v>
      </c>
      <c r="U381" s="261">
        <v>3100</v>
      </c>
    </row>
    <row r="382" spans="1:21">
      <c r="A382" s="189">
        <v>381</v>
      </c>
      <c r="B382" s="213" t="s">
        <v>994</v>
      </c>
      <c r="C382" s="213" t="s">
        <v>994</v>
      </c>
      <c r="D382" s="213" t="s">
        <v>994</v>
      </c>
      <c r="E382" s="257" t="s">
        <v>174</v>
      </c>
      <c r="F382" s="218" t="s">
        <v>175</v>
      </c>
      <c r="G382" s="219" t="s">
        <v>176</v>
      </c>
      <c r="H382" s="189" t="s">
        <v>966</v>
      </c>
      <c r="I382" s="214">
        <v>44032</v>
      </c>
      <c r="J382" s="258">
        <v>44029</v>
      </c>
      <c r="K382" s="255" t="s">
        <v>994</v>
      </c>
      <c r="L382" s="255">
        <v>94031090</v>
      </c>
      <c r="M382" s="9" t="s">
        <v>178</v>
      </c>
      <c r="N382" s="191" t="s">
        <v>559</v>
      </c>
      <c r="O382" s="215">
        <v>1</v>
      </c>
      <c r="P382" s="261">
        <v>3100</v>
      </c>
      <c r="Q382" s="102">
        <v>2750</v>
      </c>
      <c r="R382" s="260">
        <v>0</v>
      </c>
      <c r="S382" s="260">
        <v>0</v>
      </c>
      <c r="T382" s="260">
        <v>0</v>
      </c>
      <c r="U382" s="261">
        <v>3100</v>
      </c>
    </row>
    <row r="383" spans="1:21">
      <c r="A383" s="189">
        <v>382</v>
      </c>
      <c r="B383" s="213" t="s">
        <v>994</v>
      </c>
      <c r="C383" s="213" t="s">
        <v>994</v>
      </c>
      <c r="D383" s="213" t="s">
        <v>994</v>
      </c>
      <c r="E383" s="257" t="s">
        <v>174</v>
      </c>
      <c r="F383" s="218" t="s">
        <v>175</v>
      </c>
      <c r="G383" s="219" t="s">
        <v>176</v>
      </c>
      <c r="H383" s="189" t="s">
        <v>967</v>
      </c>
      <c r="I383" s="214">
        <v>44032</v>
      </c>
      <c r="J383" s="258">
        <v>44029</v>
      </c>
      <c r="K383" s="255" t="s">
        <v>994</v>
      </c>
      <c r="L383" s="255">
        <v>94031090</v>
      </c>
      <c r="M383" s="9" t="s">
        <v>178</v>
      </c>
      <c r="N383" s="191" t="s">
        <v>560</v>
      </c>
      <c r="O383" s="215">
        <v>1</v>
      </c>
      <c r="P383" s="261">
        <v>3100</v>
      </c>
      <c r="Q383" s="102">
        <v>2750</v>
      </c>
      <c r="R383" s="260">
        <v>0</v>
      </c>
      <c r="S383" s="260">
        <v>0</v>
      </c>
      <c r="T383" s="260">
        <v>0</v>
      </c>
      <c r="U383" s="261">
        <v>3100</v>
      </c>
    </row>
    <row r="384" spans="1:21">
      <c r="A384" s="256">
        <v>383</v>
      </c>
      <c r="B384" s="213" t="s">
        <v>994</v>
      </c>
      <c r="C384" s="213" t="s">
        <v>994</v>
      </c>
      <c r="D384" s="213" t="s">
        <v>994</v>
      </c>
      <c r="E384" s="257" t="s">
        <v>174</v>
      </c>
      <c r="F384" s="218" t="s">
        <v>175</v>
      </c>
      <c r="G384" s="219" t="s">
        <v>176</v>
      </c>
      <c r="H384" s="189" t="s">
        <v>968</v>
      </c>
      <c r="I384" s="214">
        <v>44032</v>
      </c>
      <c r="J384" s="258">
        <v>44029</v>
      </c>
      <c r="K384" s="255" t="s">
        <v>994</v>
      </c>
      <c r="L384" s="255">
        <v>94031090</v>
      </c>
      <c r="M384" s="9" t="s">
        <v>178</v>
      </c>
      <c r="N384" s="191" t="s">
        <v>561</v>
      </c>
      <c r="O384" s="215">
        <v>1</v>
      </c>
      <c r="P384" s="261">
        <v>3100</v>
      </c>
      <c r="Q384" s="102">
        <v>2750</v>
      </c>
      <c r="R384" s="260">
        <v>0</v>
      </c>
      <c r="S384" s="260">
        <v>0</v>
      </c>
      <c r="T384" s="260">
        <v>0</v>
      </c>
      <c r="U384" s="261">
        <v>3100</v>
      </c>
    </row>
    <row r="385" spans="1:21">
      <c r="A385" s="251">
        <v>384</v>
      </c>
      <c r="B385" s="213" t="s">
        <v>994</v>
      </c>
      <c r="C385" s="213" t="s">
        <v>994</v>
      </c>
      <c r="D385" s="213" t="s">
        <v>994</v>
      </c>
      <c r="E385" s="257" t="s">
        <v>174</v>
      </c>
      <c r="F385" s="218" t="s">
        <v>175</v>
      </c>
      <c r="G385" s="219" t="s">
        <v>176</v>
      </c>
      <c r="H385" s="189" t="s">
        <v>969</v>
      </c>
      <c r="I385" s="214">
        <v>44032</v>
      </c>
      <c r="J385" s="258">
        <v>44029</v>
      </c>
      <c r="K385" s="255" t="s">
        <v>994</v>
      </c>
      <c r="L385" s="255">
        <v>94031090</v>
      </c>
      <c r="M385" s="9" t="s">
        <v>178</v>
      </c>
      <c r="N385" s="191" t="s">
        <v>562</v>
      </c>
      <c r="O385" s="215">
        <v>1</v>
      </c>
      <c r="P385" s="261">
        <v>3100</v>
      </c>
      <c r="Q385" s="102">
        <v>2750</v>
      </c>
      <c r="R385" s="260">
        <v>0</v>
      </c>
      <c r="S385" s="260">
        <v>0</v>
      </c>
      <c r="T385" s="260">
        <v>0</v>
      </c>
      <c r="U385" s="261">
        <v>3100</v>
      </c>
    </row>
    <row r="386" spans="1:21">
      <c r="A386" s="251">
        <v>385</v>
      </c>
      <c r="B386" s="213" t="s">
        <v>994</v>
      </c>
      <c r="C386" s="213" t="s">
        <v>994</v>
      </c>
      <c r="D386" s="213" t="s">
        <v>994</v>
      </c>
      <c r="E386" s="257" t="s">
        <v>174</v>
      </c>
      <c r="F386" s="218" t="s">
        <v>175</v>
      </c>
      <c r="G386" s="219" t="s">
        <v>176</v>
      </c>
      <c r="H386" s="189" t="s">
        <v>970</v>
      </c>
      <c r="I386" s="214">
        <v>44032</v>
      </c>
      <c r="J386" s="258">
        <v>44029</v>
      </c>
      <c r="K386" s="255" t="s">
        <v>994</v>
      </c>
      <c r="L386" s="255">
        <v>94031090</v>
      </c>
      <c r="M386" s="9" t="s">
        <v>178</v>
      </c>
      <c r="N386" s="191" t="s">
        <v>563</v>
      </c>
      <c r="O386" s="215">
        <v>1</v>
      </c>
      <c r="P386" s="261">
        <v>3100</v>
      </c>
      <c r="Q386" s="102">
        <v>2750</v>
      </c>
      <c r="R386" s="260">
        <v>0</v>
      </c>
      <c r="S386" s="260">
        <v>0</v>
      </c>
      <c r="T386" s="260">
        <v>0</v>
      </c>
      <c r="U386" s="261">
        <v>3100</v>
      </c>
    </row>
    <row r="387" spans="1:21">
      <c r="A387" s="189">
        <v>386</v>
      </c>
      <c r="B387" s="213" t="s">
        <v>994</v>
      </c>
      <c r="C387" s="213" t="s">
        <v>994</v>
      </c>
      <c r="D387" s="213" t="s">
        <v>994</v>
      </c>
      <c r="E387" s="257" t="s">
        <v>174</v>
      </c>
      <c r="F387" s="218" t="s">
        <v>175</v>
      </c>
      <c r="G387" s="219" t="s">
        <v>176</v>
      </c>
      <c r="H387" s="189" t="s">
        <v>971</v>
      </c>
      <c r="I387" s="214">
        <v>44032</v>
      </c>
      <c r="J387" s="258">
        <v>44029</v>
      </c>
      <c r="K387" s="255" t="s">
        <v>994</v>
      </c>
      <c r="L387" s="255">
        <v>94031090</v>
      </c>
      <c r="M387" s="9" t="s">
        <v>178</v>
      </c>
      <c r="N387" s="191" t="s">
        <v>564</v>
      </c>
      <c r="O387" s="215">
        <v>1</v>
      </c>
      <c r="P387" s="261">
        <v>3100</v>
      </c>
      <c r="Q387" s="102">
        <v>2750</v>
      </c>
      <c r="R387" s="260">
        <v>0</v>
      </c>
      <c r="S387" s="260">
        <v>0</v>
      </c>
      <c r="T387" s="260">
        <v>0</v>
      </c>
      <c r="U387" s="261">
        <v>3100</v>
      </c>
    </row>
    <row r="388" spans="1:21">
      <c r="A388" s="189">
        <v>387</v>
      </c>
      <c r="B388" s="213" t="s">
        <v>994</v>
      </c>
      <c r="C388" s="213" t="s">
        <v>994</v>
      </c>
      <c r="D388" s="213" t="s">
        <v>994</v>
      </c>
      <c r="E388" s="257" t="s">
        <v>174</v>
      </c>
      <c r="F388" s="218" t="s">
        <v>175</v>
      </c>
      <c r="G388" s="219" t="s">
        <v>176</v>
      </c>
      <c r="H388" s="189" t="s">
        <v>972</v>
      </c>
      <c r="I388" s="214">
        <v>44032</v>
      </c>
      <c r="J388" s="258">
        <v>44029</v>
      </c>
      <c r="K388" s="255" t="s">
        <v>994</v>
      </c>
      <c r="L388" s="255">
        <v>94031090</v>
      </c>
      <c r="M388" s="9" t="s">
        <v>178</v>
      </c>
      <c r="N388" s="191" t="s">
        <v>565</v>
      </c>
      <c r="O388" s="215">
        <v>1</v>
      </c>
      <c r="P388" s="261">
        <v>3100</v>
      </c>
      <c r="Q388" s="102">
        <v>2750</v>
      </c>
      <c r="R388" s="260">
        <v>0</v>
      </c>
      <c r="S388" s="260">
        <v>0</v>
      </c>
      <c r="T388" s="260">
        <v>0</v>
      </c>
      <c r="U388" s="261">
        <v>3100</v>
      </c>
    </row>
    <row r="389" spans="1:21">
      <c r="A389" s="189">
        <v>388</v>
      </c>
      <c r="B389" s="213" t="s">
        <v>994</v>
      </c>
      <c r="C389" s="213" t="s">
        <v>994</v>
      </c>
      <c r="D389" s="213" t="s">
        <v>994</v>
      </c>
      <c r="E389" s="257" t="s">
        <v>174</v>
      </c>
      <c r="F389" s="218" t="s">
        <v>175</v>
      </c>
      <c r="G389" s="219" t="s">
        <v>176</v>
      </c>
      <c r="H389" s="189" t="s">
        <v>973</v>
      </c>
      <c r="I389" s="214">
        <v>44032</v>
      </c>
      <c r="J389" s="258">
        <v>44029</v>
      </c>
      <c r="K389" s="255" t="s">
        <v>994</v>
      </c>
      <c r="L389" s="255">
        <v>94031090</v>
      </c>
      <c r="M389" s="9" t="s">
        <v>178</v>
      </c>
      <c r="N389" s="191" t="s">
        <v>566</v>
      </c>
      <c r="O389" s="215">
        <v>1</v>
      </c>
      <c r="P389" s="261">
        <v>3100</v>
      </c>
      <c r="Q389" s="102">
        <v>2750</v>
      </c>
      <c r="R389" s="260">
        <v>0</v>
      </c>
      <c r="S389" s="260">
        <v>0</v>
      </c>
      <c r="T389" s="260">
        <v>0</v>
      </c>
      <c r="U389" s="261">
        <v>3100</v>
      </c>
    </row>
    <row r="390" spans="1:21">
      <c r="A390" s="256">
        <v>389</v>
      </c>
      <c r="B390" s="213" t="s">
        <v>994</v>
      </c>
      <c r="C390" s="213" t="s">
        <v>994</v>
      </c>
      <c r="D390" s="213" t="s">
        <v>994</v>
      </c>
      <c r="E390" s="257" t="s">
        <v>174</v>
      </c>
      <c r="F390" s="218" t="s">
        <v>175</v>
      </c>
      <c r="G390" s="219" t="s">
        <v>176</v>
      </c>
      <c r="H390" s="189" t="s">
        <v>974</v>
      </c>
      <c r="I390" s="214">
        <v>44032</v>
      </c>
      <c r="J390" s="258">
        <v>44029</v>
      </c>
      <c r="K390" s="255" t="s">
        <v>994</v>
      </c>
      <c r="L390" s="255">
        <v>94031090</v>
      </c>
      <c r="M390" s="9" t="s">
        <v>178</v>
      </c>
      <c r="N390" s="191" t="s">
        <v>567</v>
      </c>
      <c r="O390" s="215">
        <v>1</v>
      </c>
      <c r="P390" s="261">
        <v>3100</v>
      </c>
      <c r="Q390" s="102">
        <v>2750</v>
      </c>
      <c r="R390" s="260">
        <v>0</v>
      </c>
      <c r="S390" s="260">
        <v>0</v>
      </c>
      <c r="T390" s="260">
        <v>0</v>
      </c>
      <c r="U390" s="261">
        <v>3100</v>
      </c>
    </row>
    <row r="391" spans="1:21">
      <c r="A391" s="251">
        <v>390</v>
      </c>
      <c r="B391" s="213" t="s">
        <v>994</v>
      </c>
      <c r="C391" s="213" t="s">
        <v>994</v>
      </c>
      <c r="D391" s="213" t="s">
        <v>994</v>
      </c>
      <c r="E391" s="257" t="s">
        <v>174</v>
      </c>
      <c r="F391" s="218" t="s">
        <v>175</v>
      </c>
      <c r="G391" s="219" t="s">
        <v>176</v>
      </c>
      <c r="H391" s="189" t="s">
        <v>975</v>
      </c>
      <c r="I391" s="214">
        <v>44032</v>
      </c>
      <c r="J391" s="258">
        <v>44029</v>
      </c>
      <c r="K391" s="255" t="s">
        <v>994</v>
      </c>
      <c r="L391" s="255">
        <v>94031090</v>
      </c>
      <c r="M391" s="9" t="s">
        <v>178</v>
      </c>
      <c r="N391" s="191" t="s">
        <v>568</v>
      </c>
      <c r="O391" s="215">
        <v>1</v>
      </c>
      <c r="P391" s="261">
        <v>3100</v>
      </c>
      <c r="Q391" s="102">
        <v>2750</v>
      </c>
      <c r="R391" s="260">
        <v>0</v>
      </c>
      <c r="S391" s="260">
        <v>0</v>
      </c>
      <c r="T391" s="260">
        <v>0</v>
      </c>
      <c r="U391" s="261">
        <v>3100</v>
      </c>
    </row>
    <row r="392" spans="1:21">
      <c r="A392" s="251">
        <v>391</v>
      </c>
      <c r="B392" s="213" t="s">
        <v>994</v>
      </c>
      <c r="C392" s="213" t="s">
        <v>994</v>
      </c>
      <c r="D392" s="213" t="s">
        <v>994</v>
      </c>
      <c r="E392" s="257" t="s">
        <v>174</v>
      </c>
      <c r="F392" s="218" t="s">
        <v>175</v>
      </c>
      <c r="G392" s="219" t="s">
        <v>176</v>
      </c>
      <c r="H392" s="189" t="s">
        <v>976</v>
      </c>
      <c r="I392" s="214">
        <v>44032</v>
      </c>
      <c r="J392" s="258">
        <v>44029</v>
      </c>
      <c r="K392" s="255" t="s">
        <v>994</v>
      </c>
      <c r="L392" s="255">
        <v>94031090</v>
      </c>
      <c r="M392" s="9" t="s">
        <v>178</v>
      </c>
      <c r="N392" s="191" t="s">
        <v>569</v>
      </c>
      <c r="O392" s="215">
        <v>1</v>
      </c>
      <c r="P392" s="261">
        <v>3100</v>
      </c>
      <c r="Q392" s="102">
        <v>2750</v>
      </c>
      <c r="R392" s="260">
        <v>0</v>
      </c>
      <c r="S392" s="260">
        <v>0</v>
      </c>
      <c r="T392" s="260">
        <v>0</v>
      </c>
      <c r="U392" s="261">
        <v>3100</v>
      </c>
    </row>
    <row r="393" spans="1:21">
      <c r="A393" s="189">
        <v>392</v>
      </c>
      <c r="B393" s="213" t="s">
        <v>994</v>
      </c>
      <c r="C393" s="213" t="s">
        <v>994</v>
      </c>
      <c r="D393" s="213" t="s">
        <v>994</v>
      </c>
      <c r="E393" s="257" t="s">
        <v>174</v>
      </c>
      <c r="F393" s="218" t="s">
        <v>175</v>
      </c>
      <c r="G393" s="219" t="s">
        <v>176</v>
      </c>
      <c r="H393" s="189" t="s">
        <v>977</v>
      </c>
      <c r="I393" s="214">
        <v>44032</v>
      </c>
      <c r="J393" s="258">
        <v>44029</v>
      </c>
      <c r="K393" s="255" t="s">
        <v>994</v>
      </c>
      <c r="L393" s="255">
        <v>94031090</v>
      </c>
      <c r="M393" s="9" t="s">
        <v>178</v>
      </c>
      <c r="N393" s="191" t="s">
        <v>570</v>
      </c>
      <c r="O393" s="215">
        <v>1</v>
      </c>
      <c r="P393" s="261">
        <v>3100</v>
      </c>
      <c r="Q393" s="102">
        <v>2750</v>
      </c>
      <c r="R393" s="260">
        <v>0</v>
      </c>
      <c r="S393" s="260">
        <v>0</v>
      </c>
      <c r="T393" s="260">
        <v>0</v>
      </c>
      <c r="U393" s="261">
        <v>3100</v>
      </c>
    </row>
    <row r="394" spans="1:21">
      <c r="A394" s="189">
        <v>393</v>
      </c>
      <c r="B394" s="213" t="s">
        <v>994</v>
      </c>
      <c r="C394" s="213" t="s">
        <v>994</v>
      </c>
      <c r="D394" s="213" t="s">
        <v>994</v>
      </c>
      <c r="E394" s="257" t="s">
        <v>174</v>
      </c>
      <c r="F394" s="218" t="s">
        <v>175</v>
      </c>
      <c r="G394" s="219" t="s">
        <v>176</v>
      </c>
      <c r="H394" s="189" t="s">
        <v>978</v>
      </c>
      <c r="I394" s="214">
        <v>44032</v>
      </c>
      <c r="J394" s="258">
        <v>44029</v>
      </c>
      <c r="K394" s="255" t="s">
        <v>994</v>
      </c>
      <c r="L394" s="255">
        <v>94031090</v>
      </c>
      <c r="M394" s="9" t="s">
        <v>178</v>
      </c>
      <c r="N394" s="191" t="s">
        <v>571</v>
      </c>
      <c r="O394" s="215">
        <v>1</v>
      </c>
      <c r="P394" s="261">
        <v>3100</v>
      </c>
      <c r="Q394" s="102">
        <v>2750</v>
      </c>
      <c r="R394" s="260">
        <v>0</v>
      </c>
      <c r="S394" s="260">
        <v>0</v>
      </c>
      <c r="T394" s="260">
        <v>0</v>
      </c>
      <c r="U394" s="261">
        <v>3100</v>
      </c>
    </row>
    <row r="395" spans="1:21">
      <c r="A395" s="189">
        <v>394</v>
      </c>
      <c r="B395" s="213" t="s">
        <v>994</v>
      </c>
      <c r="C395" s="213" t="s">
        <v>994</v>
      </c>
      <c r="D395" s="213" t="s">
        <v>994</v>
      </c>
      <c r="E395" s="257" t="s">
        <v>174</v>
      </c>
      <c r="F395" s="218" t="s">
        <v>175</v>
      </c>
      <c r="G395" s="219" t="s">
        <v>176</v>
      </c>
      <c r="H395" s="189" t="s">
        <v>979</v>
      </c>
      <c r="I395" s="214">
        <v>44032</v>
      </c>
      <c r="J395" s="258">
        <v>44029</v>
      </c>
      <c r="K395" s="255" t="s">
        <v>994</v>
      </c>
      <c r="L395" s="255">
        <v>94031090</v>
      </c>
      <c r="M395" s="9" t="s">
        <v>178</v>
      </c>
      <c r="N395" s="191" t="s">
        <v>572</v>
      </c>
      <c r="O395" s="215">
        <v>1</v>
      </c>
      <c r="P395" s="261">
        <v>3100</v>
      </c>
      <c r="Q395" s="102">
        <v>2750</v>
      </c>
      <c r="R395" s="260">
        <v>0</v>
      </c>
      <c r="S395" s="260">
        <v>0</v>
      </c>
      <c r="T395" s="260">
        <v>0</v>
      </c>
      <c r="U395" s="261">
        <v>3100</v>
      </c>
    </row>
    <row r="396" spans="1:21">
      <c r="A396" s="256">
        <v>395</v>
      </c>
      <c r="B396" s="213" t="s">
        <v>994</v>
      </c>
      <c r="C396" s="213" t="s">
        <v>994</v>
      </c>
      <c r="D396" s="213" t="s">
        <v>994</v>
      </c>
      <c r="E396" s="257" t="s">
        <v>174</v>
      </c>
      <c r="F396" s="218" t="s">
        <v>175</v>
      </c>
      <c r="G396" s="219" t="s">
        <v>176</v>
      </c>
      <c r="H396" s="189" t="s">
        <v>980</v>
      </c>
      <c r="I396" s="214">
        <v>44032</v>
      </c>
      <c r="J396" s="258">
        <v>44029</v>
      </c>
      <c r="K396" s="255" t="s">
        <v>994</v>
      </c>
      <c r="L396" s="255">
        <v>94031090</v>
      </c>
      <c r="M396" s="9" t="s">
        <v>178</v>
      </c>
      <c r="N396" s="191" t="s">
        <v>573</v>
      </c>
      <c r="O396" s="215">
        <v>1</v>
      </c>
      <c r="P396" s="261">
        <v>3100</v>
      </c>
      <c r="Q396" s="102">
        <v>2750</v>
      </c>
      <c r="R396" s="260">
        <v>0</v>
      </c>
      <c r="S396" s="260">
        <v>0</v>
      </c>
      <c r="T396" s="260">
        <v>0</v>
      </c>
      <c r="U396" s="261">
        <v>3100</v>
      </c>
    </row>
    <row r="397" spans="1:21">
      <c r="A397" s="251">
        <v>396</v>
      </c>
      <c r="B397" s="213" t="s">
        <v>994</v>
      </c>
      <c r="C397" s="213" t="s">
        <v>994</v>
      </c>
      <c r="D397" s="213" t="s">
        <v>994</v>
      </c>
      <c r="E397" s="257" t="s">
        <v>174</v>
      </c>
      <c r="F397" s="218" t="s">
        <v>175</v>
      </c>
      <c r="G397" s="219" t="s">
        <v>176</v>
      </c>
      <c r="H397" s="189" t="s">
        <v>981</v>
      </c>
      <c r="I397" s="214">
        <v>44032</v>
      </c>
      <c r="J397" s="258">
        <v>44029</v>
      </c>
      <c r="K397" s="255" t="s">
        <v>994</v>
      </c>
      <c r="L397" s="255">
        <v>94031090</v>
      </c>
      <c r="M397" s="9" t="s">
        <v>178</v>
      </c>
      <c r="N397" s="191" t="s">
        <v>574</v>
      </c>
      <c r="O397" s="215">
        <v>1</v>
      </c>
      <c r="P397" s="261">
        <v>3100</v>
      </c>
      <c r="Q397" s="102">
        <v>2750</v>
      </c>
      <c r="R397" s="260">
        <v>0</v>
      </c>
      <c r="S397" s="260">
        <v>0</v>
      </c>
      <c r="T397" s="260">
        <v>0</v>
      </c>
      <c r="U397" s="261">
        <v>3100</v>
      </c>
    </row>
    <row r="398" spans="1:21">
      <c r="A398" s="251">
        <v>397</v>
      </c>
      <c r="B398" s="213" t="s">
        <v>994</v>
      </c>
      <c r="C398" s="213" t="s">
        <v>994</v>
      </c>
      <c r="D398" s="213" t="s">
        <v>994</v>
      </c>
      <c r="E398" s="257" t="s">
        <v>174</v>
      </c>
      <c r="F398" s="218" t="s">
        <v>175</v>
      </c>
      <c r="G398" s="219" t="s">
        <v>176</v>
      </c>
      <c r="H398" s="189" t="s">
        <v>982</v>
      </c>
      <c r="I398" s="214">
        <v>44032</v>
      </c>
      <c r="J398" s="258">
        <v>44029</v>
      </c>
      <c r="K398" s="255" t="s">
        <v>994</v>
      </c>
      <c r="L398" s="255">
        <v>94031090</v>
      </c>
      <c r="M398" s="9" t="s">
        <v>178</v>
      </c>
      <c r="N398" s="191" t="s">
        <v>575</v>
      </c>
      <c r="O398" s="215">
        <v>1</v>
      </c>
      <c r="P398" s="261">
        <v>3100</v>
      </c>
      <c r="Q398" s="102">
        <v>2750</v>
      </c>
      <c r="R398" s="260">
        <v>0</v>
      </c>
      <c r="S398" s="260">
        <v>0</v>
      </c>
      <c r="T398" s="260">
        <v>0</v>
      </c>
      <c r="U398" s="261">
        <v>3100</v>
      </c>
    </row>
    <row r="399" spans="1:21">
      <c r="A399" s="189">
        <v>398</v>
      </c>
      <c r="B399" s="213" t="s">
        <v>994</v>
      </c>
      <c r="C399" s="213" t="s">
        <v>994</v>
      </c>
      <c r="D399" s="213" t="s">
        <v>994</v>
      </c>
      <c r="E399" s="257" t="s">
        <v>174</v>
      </c>
      <c r="F399" s="218" t="s">
        <v>175</v>
      </c>
      <c r="G399" s="219" t="s">
        <v>176</v>
      </c>
      <c r="H399" s="189" t="s">
        <v>983</v>
      </c>
      <c r="I399" s="214">
        <v>44032</v>
      </c>
      <c r="J399" s="258">
        <v>44029</v>
      </c>
      <c r="K399" s="255" t="s">
        <v>994</v>
      </c>
      <c r="L399" s="255">
        <v>94031090</v>
      </c>
      <c r="M399" s="9" t="s">
        <v>178</v>
      </c>
      <c r="N399" s="191" t="s">
        <v>576</v>
      </c>
      <c r="O399" s="215">
        <v>1</v>
      </c>
      <c r="P399" s="261">
        <v>3100</v>
      </c>
      <c r="Q399" s="102">
        <v>2750</v>
      </c>
      <c r="R399" s="260">
        <v>0</v>
      </c>
      <c r="S399" s="260">
        <v>0</v>
      </c>
      <c r="T399" s="260">
        <v>0</v>
      </c>
      <c r="U399" s="261">
        <v>3100</v>
      </c>
    </row>
    <row r="400" spans="1:21">
      <c r="A400" s="189">
        <v>399</v>
      </c>
      <c r="B400" s="213" t="s">
        <v>994</v>
      </c>
      <c r="C400" s="213" t="s">
        <v>994</v>
      </c>
      <c r="D400" s="213" t="s">
        <v>994</v>
      </c>
      <c r="E400" s="257" t="s">
        <v>174</v>
      </c>
      <c r="F400" s="218" t="s">
        <v>175</v>
      </c>
      <c r="G400" s="219" t="s">
        <v>176</v>
      </c>
      <c r="H400" s="189" t="s">
        <v>984</v>
      </c>
      <c r="I400" s="214">
        <v>44032</v>
      </c>
      <c r="J400" s="258">
        <v>44029</v>
      </c>
      <c r="K400" s="255" t="s">
        <v>994</v>
      </c>
      <c r="L400" s="255">
        <v>94031090</v>
      </c>
      <c r="M400" s="9" t="s">
        <v>178</v>
      </c>
      <c r="N400" s="191" t="s">
        <v>577</v>
      </c>
      <c r="O400" s="215">
        <v>1</v>
      </c>
      <c r="P400" s="261">
        <v>3100</v>
      </c>
      <c r="Q400" s="102">
        <v>2750</v>
      </c>
      <c r="R400" s="260">
        <v>0</v>
      </c>
      <c r="S400" s="260">
        <v>0</v>
      </c>
      <c r="T400" s="260">
        <v>0</v>
      </c>
      <c r="U400" s="261">
        <v>3100</v>
      </c>
    </row>
    <row r="401" spans="1:21">
      <c r="A401" s="189">
        <v>400</v>
      </c>
      <c r="B401" s="213" t="s">
        <v>994</v>
      </c>
      <c r="C401" s="213" t="s">
        <v>994</v>
      </c>
      <c r="D401" s="213" t="s">
        <v>994</v>
      </c>
      <c r="E401" s="257" t="s">
        <v>174</v>
      </c>
      <c r="F401" s="218" t="s">
        <v>175</v>
      </c>
      <c r="G401" s="219" t="s">
        <v>176</v>
      </c>
      <c r="H401" s="189" t="s">
        <v>985</v>
      </c>
      <c r="I401" s="214">
        <v>44032</v>
      </c>
      <c r="J401" s="258">
        <v>44029</v>
      </c>
      <c r="K401" s="255" t="s">
        <v>994</v>
      </c>
      <c r="L401" s="255">
        <v>94031090</v>
      </c>
      <c r="M401" s="9" t="s">
        <v>178</v>
      </c>
      <c r="N401" s="191" t="s">
        <v>578</v>
      </c>
      <c r="O401" s="215">
        <v>1</v>
      </c>
      <c r="P401" s="261">
        <v>3100</v>
      </c>
      <c r="Q401" s="102">
        <v>2750</v>
      </c>
      <c r="R401" s="260">
        <v>0</v>
      </c>
      <c r="S401" s="260">
        <v>0</v>
      </c>
      <c r="T401" s="260">
        <v>0</v>
      </c>
      <c r="U401" s="261">
        <v>3100</v>
      </c>
    </row>
    <row r="402" spans="1:21">
      <c r="A402" s="256">
        <v>401</v>
      </c>
      <c r="B402" s="213" t="s">
        <v>994</v>
      </c>
      <c r="C402" s="213" t="s">
        <v>994</v>
      </c>
      <c r="D402" s="213" t="s">
        <v>994</v>
      </c>
      <c r="E402" s="257" t="s">
        <v>174</v>
      </c>
      <c r="F402" s="218" t="s">
        <v>175</v>
      </c>
      <c r="G402" s="219" t="s">
        <v>176</v>
      </c>
      <c r="H402" s="189" t="s">
        <v>986</v>
      </c>
      <c r="I402" s="214">
        <v>44032</v>
      </c>
      <c r="J402" s="258">
        <v>44029</v>
      </c>
      <c r="K402" s="255" t="s">
        <v>994</v>
      </c>
      <c r="L402" s="255">
        <v>94031090</v>
      </c>
      <c r="M402" s="9" t="s">
        <v>178</v>
      </c>
      <c r="N402" s="191" t="s">
        <v>579</v>
      </c>
      <c r="O402" s="215">
        <v>1</v>
      </c>
      <c r="P402" s="261">
        <v>3100</v>
      </c>
      <c r="Q402" s="102">
        <v>2750</v>
      </c>
      <c r="R402" s="260">
        <v>0</v>
      </c>
      <c r="S402" s="260">
        <v>0</v>
      </c>
      <c r="T402" s="260">
        <v>0</v>
      </c>
      <c r="U402" s="261">
        <v>3100</v>
      </c>
    </row>
    <row r="403" spans="1:21">
      <c r="A403" s="251">
        <v>402</v>
      </c>
      <c r="B403" s="213" t="s">
        <v>994</v>
      </c>
      <c r="C403" s="213" t="s">
        <v>994</v>
      </c>
      <c r="D403" s="213" t="s">
        <v>994</v>
      </c>
      <c r="E403" s="257" t="s">
        <v>174</v>
      </c>
      <c r="F403" s="218" t="s">
        <v>175</v>
      </c>
      <c r="G403" s="219" t="s">
        <v>176</v>
      </c>
      <c r="H403" s="189" t="s">
        <v>987</v>
      </c>
      <c r="I403" s="214">
        <v>44032</v>
      </c>
      <c r="J403" s="258">
        <v>44029</v>
      </c>
      <c r="K403" s="255" t="s">
        <v>994</v>
      </c>
      <c r="L403" s="255">
        <v>94031090</v>
      </c>
      <c r="M403" s="9" t="s">
        <v>178</v>
      </c>
      <c r="N403" s="191" t="s">
        <v>580</v>
      </c>
      <c r="O403" s="215">
        <v>1</v>
      </c>
      <c r="P403" s="261">
        <v>3100</v>
      </c>
      <c r="Q403" s="102">
        <v>2750</v>
      </c>
      <c r="R403" s="260">
        <v>0</v>
      </c>
      <c r="S403" s="260">
        <v>0</v>
      </c>
      <c r="T403" s="260">
        <v>0</v>
      </c>
      <c r="U403" s="261">
        <v>3100</v>
      </c>
    </row>
    <row r="404" spans="1:21">
      <c r="A404" s="251">
        <v>403</v>
      </c>
      <c r="B404" s="213" t="s">
        <v>994</v>
      </c>
      <c r="C404" s="213" t="s">
        <v>994</v>
      </c>
      <c r="D404" s="213" t="s">
        <v>994</v>
      </c>
      <c r="E404" s="257" t="s">
        <v>174</v>
      </c>
      <c r="F404" s="218" t="s">
        <v>175</v>
      </c>
      <c r="G404" s="219" t="s">
        <v>176</v>
      </c>
      <c r="H404" s="189" t="s">
        <v>988</v>
      </c>
      <c r="I404" s="214">
        <v>44032</v>
      </c>
      <c r="J404" s="258">
        <v>44029</v>
      </c>
      <c r="K404" s="255" t="s">
        <v>994</v>
      </c>
      <c r="L404" s="255">
        <v>94031090</v>
      </c>
      <c r="M404" s="9" t="s">
        <v>178</v>
      </c>
      <c r="N404" s="191" t="s">
        <v>581</v>
      </c>
      <c r="O404" s="215">
        <v>1</v>
      </c>
      <c r="P404" s="261">
        <v>3100</v>
      </c>
      <c r="Q404" s="102">
        <v>2750</v>
      </c>
      <c r="R404" s="260">
        <v>0</v>
      </c>
      <c r="S404" s="260">
        <v>0</v>
      </c>
      <c r="T404" s="260">
        <v>0</v>
      </c>
      <c r="U404" s="261">
        <v>3100</v>
      </c>
    </row>
    <row r="405" spans="1:21">
      <c r="A405" s="189">
        <v>404</v>
      </c>
      <c r="B405" s="213" t="s">
        <v>994</v>
      </c>
      <c r="C405" s="213" t="s">
        <v>994</v>
      </c>
      <c r="D405" s="213" t="s">
        <v>994</v>
      </c>
      <c r="E405" s="257" t="s">
        <v>174</v>
      </c>
      <c r="F405" s="218" t="s">
        <v>175</v>
      </c>
      <c r="G405" s="219" t="s">
        <v>176</v>
      </c>
      <c r="H405" s="189" t="s">
        <v>989</v>
      </c>
      <c r="I405" s="214">
        <v>44032</v>
      </c>
      <c r="J405" s="258">
        <v>44029</v>
      </c>
      <c r="K405" s="255" t="s">
        <v>994</v>
      </c>
      <c r="L405" s="255">
        <v>94031090</v>
      </c>
      <c r="M405" s="9" t="s">
        <v>178</v>
      </c>
      <c r="N405" s="191" t="s">
        <v>582</v>
      </c>
      <c r="O405" s="215">
        <v>1</v>
      </c>
      <c r="P405" s="261">
        <v>3100</v>
      </c>
      <c r="Q405" s="102">
        <v>2750</v>
      </c>
      <c r="R405" s="260">
        <v>0</v>
      </c>
      <c r="S405" s="260">
        <v>0</v>
      </c>
      <c r="T405" s="260">
        <v>0</v>
      </c>
      <c r="U405" s="261">
        <v>3100</v>
      </c>
    </row>
    <row r="406" spans="1:21">
      <c r="A406" s="189">
        <v>405</v>
      </c>
      <c r="B406" s="213" t="s">
        <v>994</v>
      </c>
      <c r="C406" s="213" t="s">
        <v>994</v>
      </c>
      <c r="D406" s="213" t="s">
        <v>994</v>
      </c>
      <c r="E406" s="257" t="s">
        <v>174</v>
      </c>
      <c r="F406" s="218" t="s">
        <v>175</v>
      </c>
      <c r="G406" s="219" t="s">
        <v>176</v>
      </c>
      <c r="H406" s="189" t="s">
        <v>990</v>
      </c>
      <c r="I406" s="214">
        <v>44032</v>
      </c>
      <c r="J406" s="258">
        <v>44029</v>
      </c>
      <c r="K406" s="255" t="s">
        <v>994</v>
      </c>
      <c r="L406" s="255">
        <v>94031090</v>
      </c>
      <c r="M406" s="9" t="s">
        <v>178</v>
      </c>
      <c r="N406" s="191" t="s">
        <v>583</v>
      </c>
      <c r="O406" s="215">
        <v>1</v>
      </c>
      <c r="P406" s="261">
        <v>3100</v>
      </c>
      <c r="Q406" s="102">
        <v>2750</v>
      </c>
      <c r="R406" s="260">
        <v>0</v>
      </c>
      <c r="S406" s="260">
        <v>0</v>
      </c>
      <c r="T406" s="260">
        <v>0</v>
      </c>
      <c r="U406" s="261">
        <v>3100</v>
      </c>
    </row>
    <row r="407" spans="1:21">
      <c r="A407" s="189">
        <v>406</v>
      </c>
      <c r="B407" s="213" t="s">
        <v>994</v>
      </c>
      <c r="C407" s="213" t="s">
        <v>994</v>
      </c>
      <c r="D407" s="213" t="s">
        <v>994</v>
      </c>
      <c r="E407" s="257" t="s">
        <v>174</v>
      </c>
      <c r="F407" s="218" t="s">
        <v>175</v>
      </c>
      <c r="G407" s="219" t="s">
        <v>176</v>
      </c>
      <c r="H407" s="189" t="s">
        <v>991</v>
      </c>
      <c r="I407" s="214">
        <v>44032</v>
      </c>
      <c r="J407" s="258">
        <v>44029</v>
      </c>
      <c r="K407" s="255" t="s">
        <v>994</v>
      </c>
      <c r="L407" s="255">
        <v>94031090</v>
      </c>
      <c r="M407" s="9" t="s">
        <v>178</v>
      </c>
      <c r="N407" s="191" t="s">
        <v>584</v>
      </c>
      <c r="O407" s="215">
        <v>1</v>
      </c>
      <c r="P407" s="261">
        <v>3100</v>
      </c>
      <c r="Q407" s="102">
        <v>2750</v>
      </c>
      <c r="R407" s="260">
        <v>0</v>
      </c>
      <c r="S407" s="260">
        <v>0</v>
      </c>
      <c r="T407" s="260">
        <v>0</v>
      </c>
      <c r="U407" s="261">
        <v>3100</v>
      </c>
    </row>
    <row r="408" spans="1:21">
      <c r="A408" s="256">
        <v>407</v>
      </c>
      <c r="B408" s="213" t="s">
        <v>994</v>
      </c>
      <c r="C408" s="213" t="s">
        <v>994</v>
      </c>
      <c r="D408" s="213" t="s">
        <v>994</v>
      </c>
      <c r="E408" s="257" t="s">
        <v>174</v>
      </c>
      <c r="F408" s="218" t="s">
        <v>175</v>
      </c>
      <c r="G408" s="219" t="s">
        <v>176</v>
      </c>
      <c r="H408" s="189" t="s">
        <v>992</v>
      </c>
      <c r="I408" s="214">
        <v>44032</v>
      </c>
      <c r="J408" s="258">
        <v>44029</v>
      </c>
      <c r="K408" s="255" t="s">
        <v>994</v>
      </c>
      <c r="L408" s="255">
        <v>94031090</v>
      </c>
      <c r="M408" s="9" t="s">
        <v>178</v>
      </c>
      <c r="N408" s="191" t="s">
        <v>585</v>
      </c>
      <c r="O408" s="215">
        <v>1</v>
      </c>
      <c r="P408" s="261">
        <v>3100</v>
      </c>
      <c r="Q408" s="102">
        <v>2750</v>
      </c>
      <c r="R408" s="260">
        <v>0</v>
      </c>
      <c r="S408" s="260">
        <v>0</v>
      </c>
      <c r="T408" s="260">
        <v>0</v>
      </c>
      <c r="U408" s="261">
        <v>3100</v>
      </c>
    </row>
    <row r="409" spans="1:21">
      <c r="A409" s="251">
        <v>408</v>
      </c>
      <c r="B409" s="213" t="s">
        <v>994</v>
      </c>
      <c r="C409" s="213" t="s">
        <v>994</v>
      </c>
      <c r="D409" s="213" t="s">
        <v>994</v>
      </c>
      <c r="E409" s="257" t="s">
        <v>174</v>
      </c>
      <c r="F409" s="218" t="s">
        <v>175</v>
      </c>
      <c r="G409" s="219" t="s">
        <v>176</v>
      </c>
      <c r="H409" s="189" t="s">
        <v>993</v>
      </c>
      <c r="I409" s="214">
        <v>44032</v>
      </c>
      <c r="J409" s="258">
        <v>44029</v>
      </c>
      <c r="K409" s="255" t="s">
        <v>994</v>
      </c>
      <c r="L409" s="255">
        <v>94031090</v>
      </c>
      <c r="M409" s="9" t="s">
        <v>178</v>
      </c>
      <c r="N409" s="191" t="s">
        <v>586</v>
      </c>
      <c r="O409" s="215">
        <v>1</v>
      </c>
      <c r="P409" s="261">
        <v>3100</v>
      </c>
      <c r="Q409" s="102">
        <v>2750</v>
      </c>
      <c r="R409" s="260">
        <v>0</v>
      </c>
      <c r="S409" s="260">
        <v>0</v>
      </c>
      <c r="T409" s="260">
        <v>0</v>
      </c>
      <c r="U409" s="261">
        <v>3100</v>
      </c>
    </row>
  </sheetData>
  <pageMargins left="0.7" right="0.7" top="0.75" bottom="0.75" header="0.3" footer="0.3"/>
  <pageSetup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 GSTR 1</vt:lpstr>
      <vt:lpstr>Summary GSTR 3B</vt:lpstr>
      <vt:lpstr>Table 4-Domestic Invoices </vt:lpstr>
      <vt:lpstr>Table 4-Scrap Sale</vt:lpstr>
      <vt:lpstr>Table 7-Notice Pay Recovery</vt:lpstr>
      <vt:lpstr>Summary-Notice Pay Recovery</vt:lpstr>
      <vt:lpstr>Table 6A-Export Invoices</vt:lpstr>
      <vt:lpstr>Table 4-IUT Transfer</vt:lpstr>
      <vt:lpstr>Table 13-Delivery Challan</vt:lpstr>
      <vt:lpstr>EWB Data</vt:lpstr>
      <vt:lpstr>Credit&amp;Debit Notes</vt:lpstr>
      <vt:lpstr>Table 13-Documents issued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Praveen Kumar V</dc:creator>
  <cp:lastModifiedBy>saibaba devanaka</cp:lastModifiedBy>
  <cp:lastPrinted>2018-04-16T04:15:46Z</cp:lastPrinted>
  <dcterms:created xsi:type="dcterms:W3CDTF">2017-05-09T10:30:15Z</dcterms:created>
  <dcterms:modified xsi:type="dcterms:W3CDTF">2020-12-15T16:41:42Z</dcterms:modified>
</cp:coreProperties>
</file>